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9B190529-9153-445D-9803-F2A2F0F2696F}" xr6:coauthVersionLast="47" xr6:coauthVersionMax="47" xr10:uidLastSave="{00000000-0000-0000-0000-000000000000}"/>
  <bookViews>
    <workbookView xWindow="-120" yWindow="-120" windowWidth="20730" windowHeight="11160" firstSheet="2" activeTab="3" xr2:uid="{00000000-000D-0000-FFFF-FFFF00000000}"/>
  </bookViews>
  <sheets>
    <sheet name="subsumaria" sheetId="3" r:id="rId1"/>
    <sheet name="Análisis y cálculos" sheetId="7" r:id="rId2"/>
    <sheet name="Analitica gastos" sheetId="8" r:id="rId3"/>
    <sheet name="Pasivos laborales" sheetId="9" r:id="rId4"/>
    <sheet name="Corte documentos" sheetId="4" r:id="rId5"/>
    <sheet name="Matriz evaluación controles" sheetId="13" r:id="rId6"/>
  </sheets>
  <externalReferences>
    <externalReference r:id="rId7"/>
    <externalReference r:id="rId8"/>
    <externalReference r:id="rId9"/>
    <externalReference r:id="rId10"/>
    <externalReference r:id="rId11"/>
    <externalReference r:id="rId12"/>
  </externalReferences>
  <definedNames>
    <definedName name="confianza">[1]Tabla!$A$2:$A$15</definedName>
    <definedName name="confianza1">[1]Tabla!$A$8:$A$15</definedName>
    <definedName name="error">[1]Tabla!$D$2:$D$15</definedName>
    <definedName name="ListaAdministracion" localSheetId="5">#REF!</definedName>
    <definedName name="ListaAdministracion">#REF!</definedName>
    <definedName name="muestreo" localSheetId="5">'[2]Muestreo integral'!$B$62:$E$69</definedName>
    <definedName name="muestreo">'[3]Muestreo integral'!$B$62:$E$69</definedName>
    <definedName name="PAIS">'[4]Monedas y Comprobantes'!$A$2:$A$20</definedName>
    <definedName name="Sumarias">'[5]Hoja Control'!$A$250:$A$280</definedName>
    <definedName name="tconfianza" localSheetId="5">'[2]Muestreo integral'!$B$62:$B$69</definedName>
    <definedName name="tconfianza">'[3]Muestreo integral'!$B$62:$B$69</definedName>
    <definedName name="terror" localSheetId="5">'[2]Muestreo integral'!$F$56:$F$69</definedName>
    <definedName name="terror">'[3]Muestreo integral'!$F$56:$F$69</definedName>
    <definedName name="TextRefCopy13">'[6]Gastos de nómina'!$F$87</definedName>
    <definedName name="TextRefCopy15">'[6]Gastos de nómina'!$F$88</definedName>
    <definedName name="TextRefCopy17">'[6]Gastos de nómina'!$F$89</definedName>
    <definedName name="TextRefCopy19">'[6]Gastos de nómina'!$F$90</definedName>
    <definedName name="TextRefCopy21">'[6]Gastos de nómina'!$D$62</definedName>
    <definedName name="TextRefCopy23">'[6]Gastos de nómina'!$D$79</definedName>
    <definedName name="TextRefCopy24">'[6]Gastos de nómina'!$D$104</definedName>
    <definedName name="TextRefCopy45" localSheetId="2">'[6]Gastos de nómina'!#REF!</definedName>
    <definedName name="TextRefCopy45" localSheetId="3">'[6]Gastos de nómina'!#REF!</definedName>
    <definedName name="TextRefCopy45">'[6]Gastos de nómina'!#REF!</definedName>
    <definedName name="tocurrencia" localSheetId="5">'[2]Muestreo integral'!$B$56:$B$69</definedName>
    <definedName name="tocurrencia">'[3]Muestreo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9" l="1"/>
  <c r="E35" i="9"/>
  <c r="G35" i="9" s="1"/>
  <c r="H35" i="9" s="1"/>
  <c r="E34" i="9"/>
  <c r="G34" i="9" s="1"/>
  <c r="H34" i="9" s="1"/>
  <c r="E33" i="9"/>
  <c r="E32" i="9"/>
  <c r="G32" i="9" s="1"/>
  <c r="H32" i="9" s="1"/>
  <c r="G37" i="9"/>
  <c r="J37" i="9"/>
  <c r="J33" i="9"/>
  <c r="J32" i="9"/>
  <c r="F19" i="9"/>
  <c r="I34" i="9"/>
  <c r="I33" i="9"/>
  <c r="E20" i="9"/>
  <c r="D36" i="9"/>
  <c r="C36" i="9"/>
  <c r="D18" i="9"/>
  <c r="D32" i="8"/>
  <c r="G31" i="8" s="1"/>
  <c r="C32" i="8"/>
  <c r="E31" i="8"/>
  <c r="F31" i="8" s="1"/>
  <c r="E30" i="8"/>
  <c r="F30" i="8" s="1"/>
  <c r="E29" i="8"/>
  <c r="F29" i="8" s="1"/>
  <c r="E28" i="8"/>
  <c r="F28" i="8" s="1"/>
  <c r="E27" i="8"/>
  <c r="F27" i="8" s="1"/>
  <c r="C12" i="3"/>
  <c r="C155" i="7"/>
  <c r="C154" i="7"/>
  <c r="C15" i="3" s="1"/>
  <c r="E17" i="9" s="1"/>
  <c r="C173" i="7"/>
  <c r="C176" i="7" s="1"/>
  <c r="C177" i="7" s="1"/>
  <c r="C163" i="7"/>
  <c r="C166" i="7" s="1"/>
  <c r="C167" i="7" s="1"/>
  <c r="C145" i="7"/>
  <c r="C148" i="7" s="1"/>
  <c r="C149" i="7" s="1"/>
  <c r="D131" i="7"/>
  <c r="C13" i="3" s="1"/>
  <c r="C117" i="7"/>
  <c r="D121" i="7"/>
  <c r="D83" i="7"/>
  <c r="D85" i="7" s="1"/>
  <c r="G86" i="7"/>
  <c r="G89" i="7" s="1"/>
  <c r="D43" i="7"/>
  <c r="F43" i="7" s="1"/>
  <c r="J43" i="7" s="1"/>
  <c r="K43" i="7" s="1"/>
  <c r="E41" i="7"/>
  <c r="E44" i="7" s="1"/>
  <c r="D41" i="7"/>
  <c r="I42" i="7"/>
  <c r="I44" i="7" s="1"/>
  <c r="F42" i="7"/>
  <c r="E31" i="7"/>
  <c r="F31" i="7" s="1"/>
  <c r="E30" i="7"/>
  <c r="F30" i="7" s="1"/>
  <c r="E29" i="7"/>
  <c r="F29" i="7" s="1"/>
  <c r="E28" i="7"/>
  <c r="F28" i="7" s="1"/>
  <c r="E27" i="7"/>
  <c r="F27" i="7" s="1"/>
  <c r="D32" i="7"/>
  <c r="D126" i="7" s="1"/>
  <c r="C32" i="7"/>
  <c r="J36" i="9" l="1"/>
  <c r="J38" i="9" s="1"/>
  <c r="I35" i="9"/>
  <c r="J42" i="7"/>
  <c r="K42" i="7" s="1"/>
  <c r="D44" i="7"/>
  <c r="I32" i="9"/>
  <c r="E36" i="9"/>
  <c r="F36" i="9"/>
  <c r="G28" i="8"/>
  <c r="G27" i="8"/>
  <c r="G29" i="8"/>
  <c r="G32" i="8"/>
  <c r="G30" i="8"/>
  <c r="E32" i="8"/>
  <c r="F32" i="8" s="1"/>
  <c r="F41" i="7"/>
  <c r="J41" i="7" s="1"/>
  <c r="K41" i="7" s="1"/>
  <c r="C157" i="7"/>
  <c r="C158" i="7" s="1"/>
  <c r="C16" i="3"/>
  <c r="E18" i="9" s="1"/>
  <c r="F18" i="9" s="1"/>
  <c r="H37" i="9" s="1"/>
  <c r="C11" i="3"/>
  <c r="C14" i="3"/>
  <c r="C17" i="3"/>
  <c r="D128" i="7"/>
  <c r="D127" i="7"/>
  <c r="D86" i="7"/>
  <c r="D87" i="7" s="1"/>
  <c r="D97" i="7" s="1"/>
  <c r="G88" i="7"/>
  <c r="G90" i="7" s="1"/>
  <c r="D98" i="7" s="1"/>
  <c r="E32" i="7"/>
  <c r="F32" i="7" s="1"/>
  <c r="I36" i="9" l="1"/>
  <c r="I38" i="9" s="1"/>
  <c r="F21" i="9"/>
  <c r="J44" i="7"/>
  <c r="F44" i="7"/>
  <c r="G36" i="9"/>
  <c r="G38" i="9" s="1"/>
  <c r="H36" i="9"/>
  <c r="H38" i="9" s="1"/>
  <c r="C19" i="3"/>
  <c r="D99" i="7"/>
  <c r="D100" i="7" s="1"/>
  <c r="E100" i="7" s="1"/>
  <c r="D129" i="7"/>
  <c r="D130" i="7" s="1"/>
  <c r="G40" i="9" l="1"/>
  <c r="K44" i="7"/>
</calcChain>
</file>

<file path=xl/sharedStrings.xml><?xml version="1.0" encoding="utf-8"?>
<sst xmlns="http://schemas.openxmlformats.org/spreadsheetml/2006/main" count="541" uniqueCount="318">
  <si>
    <t>XXXX</t>
  </si>
  <si>
    <t>Procedimiento</t>
  </si>
  <si>
    <t>P</t>
  </si>
  <si>
    <t>I</t>
  </si>
  <si>
    <t>Integridad</t>
  </si>
  <si>
    <t>Valor</t>
  </si>
  <si>
    <t>Total</t>
  </si>
  <si>
    <t>Diferencia</t>
  </si>
  <si>
    <t>Concepto</t>
  </si>
  <si>
    <t>Cesantías</t>
  </si>
  <si>
    <t>Intereses sobre cesantías</t>
  </si>
  <si>
    <t>Vacaciones</t>
  </si>
  <si>
    <t>Tipo de documento</t>
  </si>
  <si>
    <t>CI</t>
  </si>
  <si>
    <t>Reembolso de gastos</t>
  </si>
  <si>
    <t>CAUP</t>
  </si>
  <si>
    <t>Factura Gasto</t>
  </si>
  <si>
    <t>NT</t>
  </si>
  <si>
    <t>Ajuste</t>
  </si>
  <si>
    <t>CP</t>
  </si>
  <si>
    <t>Registro Nómina</t>
  </si>
  <si>
    <t>Para determinar la integridad de los documentos se realizo la validación de los documentos por cada tipo de comprobante de gastos. Se presentaron saltos en los consecutivos por anulaciones de documentos los cuales el sistema no los genera. Se verifico directamente en el sistema que los documentos se encontraran anulados.</t>
  </si>
  <si>
    <t>Para documentar la selección se obtuvo la documentación soporte de los documentos de gastos solicitados.</t>
  </si>
  <si>
    <t>TIPO DE DOCUMENTO</t>
  </si>
  <si>
    <t>Mes</t>
  </si>
  <si>
    <t>Enero</t>
  </si>
  <si>
    <t>Febrero</t>
  </si>
  <si>
    <t>Marzo</t>
  </si>
  <si>
    <t>Abril</t>
  </si>
  <si>
    <t>Mayo</t>
  </si>
  <si>
    <t>Junio</t>
  </si>
  <si>
    <t>Julio</t>
  </si>
  <si>
    <t>Agosto</t>
  </si>
  <si>
    <t>Septiembre</t>
  </si>
  <si>
    <t>Octubre</t>
  </si>
  <si>
    <t>Noviembre</t>
  </si>
  <si>
    <t>Diciembre</t>
  </si>
  <si>
    <t>Compañía Ejemplo SAS</t>
  </si>
  <si>
    <t>Para cumplir con lo anterior se realizó los siguiente:</t>
  </si>
  <si>
    <t>Variación</t>
  </si>
  <si>
    <t>Gastos de nómina</t>
  </si>
  <si>
    <t>Salario Integral</t>
  </si>
  <si>
    <t>Sueldos operacional</t>
  </si>
  <si>
    <t xml:space="preserve">Horas extras </t>
  </si>
  <si>
    <t>Personal Temporal</t>
  </si>
  <si>
    <t>% Var</t>
  </si>
  <si>
    <t>Cuando la interface de nómina pasa a contabilidad, esta clasifica todos los conceptos por centro de costos, a los costos operacionales y a los gastos de administración respectivamente; contablemente en la cuenta de costos de operación por sueldos y salarios, según indagaciones se acumulan los costos por sueldos, salario integral, horas extras, primas, vacaciones, cesantías e intereses de cesantías, igual se encuentran otras cuentas de gastos de personal.</t>
  </si>
  <si>
    <t>Por lo anterior todos los datos por gastos de personal de operación se tomara de los detalles suministrados por Recursos Humanos y Contabilidad y se  realizara el análisis de estas cuentas ya que acumulan varios conceptos.</t>
  </si>
  <si>
    <t>%</t>
  </si>
  <si>
    <t>Sueldo de Personal</t>
  </si>
  <si>
    <t>Horas Extras</t>
  </si>
  <si>
    <t>No material</t>
  </si>
  <si>
    <t>El valor de la seguridad social es calculado automáticamente por el aplicativo de nómina de acuerdo a ciertos parámetros establecidos y los porcentajes establecidos según la reglamentación colombiana.</t>
  </si>
  <si>
    <t>Se solicitó el archivo de los pagos realizados por estos conceptos durante todo el año, los documentos se encontraban archivados de manera adecuada y se verificó:</t>
  </si>
  <si>
    <t>Fondo</t>
  </si>
  <si>
    <t>Aporte Empleado  0.33%</t>
  </si>
  <si>
    <t>Aporte Empresa  11,67%</t>
  </si>
  <si>
    <t>Total  Pagos a EPS</t>
  </si>
  <si>
    <t xml:space="preserve">Aporte Empresa  </t>
  </si>
  <si>
    <t>Entidad #1</t>
  </si>
  <si>
    <t>Entidad #2</t>
  </si>
  <si>
    <t>Entidad #3</t>
  </si>
  <si>
    <t>Entidad #4</t>
  </si>
  <si>
    <t>Entidad #5</t>
  </si>
  <si>
    <t>Entidad #6</t>
  </si>
  <si>
    <t>Entidad #7</t>
  </si>
  <si>
    <t>Entidad #8</t>
  </si>
  <si>
    <t>Entidad #9</t>
  </si>
  <si>
    <t xml:space="preserve">Total  Pagos a EPS </t>
  </si>
  <si>
    <t>EPS (Entidad Prestadora de Salud): La Compañía tiene bajo el sistema convencional aquellos trabajadores que ingresaron después del año 1.999 y a los trabajadores con salario integral; los trabajadores que ingresaron anterior a esta fecha se encuentran bajo un sistema especial de seguridad social, en fondo privado llamado FOSYGA.</t>
  </si>
  <si>
    <t>Por convención colectiva de trabajo, a todos los trabajadores se les descuenta el 0.33% del salario para aporte al servicio de salud, y lo demás costos son asumidos por la Compañía; los trabajadores que se encuentran en la ley 100 la Compañía transfiere a cada EPS el valor correspondiente a la reglamentación y para los trabajadores que se encuentran en FOSYGA es esta misma quien de acuerdo a cálculos asigna el valor a cancelar.</t>
  </si>
  <si>
    <t>Saldo según registros contables</t>
  </si>
  <si>
    <t>Diferencia no material</t>
  </si>
  <si>
    <t>^</t>
  </si>
  <si>
    <t>Pensión:</t>
  </si>
  <si>
    <t>La compañía además de cancelar la pensión de sus trabajadores, cancela pensiones a los fondos de aquellos trabajadores que se encuentran en proceso con el seguro social para compartir la pensión</t>
  </si>
  <si>
    <t xml:space="preserve">Aporte Empleado </t>
  </si>
  <si>
    <t xml:space="preserve">Aporte Empresa </t>
  </si>
  <si>
    <t>Total  Pagos Fondos de Pensión</t>
  </si>
  <si>
    <t>Entidad #|1</t>
  </si>
  <si>
    <t>Entidad #|2</t>
  </si>
  <si>
    <t>Entidad #|3</t>
  </si>
  <si>
    <t>Entidad #|4</t>
  </si>
  <si>
    <t>Entidad #|5</t>
  </si>
  <si>
    <t>Entidad #|6</t>
  </si>
  <si>
    <t>Entidad #|7</t>
  </si>
  <si>
    <t>Total salarios y devengados por los empleados</t>
  </si>
  <si>
    <t>Porcentaje de aporte (12%)</t>
  </si>
  <si>
    <t>Aporte del Fondo de Solidaridad</t>
  </si>
  <si>
    <t>Total aportes de la Compañía</t>
  </si>
  <si>
    <t>Valor del gasto registrado</t>
  </si>
  <si>
    <t>PRESTACIONES  SOCIALES:</t>
  </si>
  <si>
    <t>¥</t>
  </si>
  <si>
    <t>Salarios y devengados:</t>
  </si>
  <si>
    <t>Se solicito al departamento de Recursos Humanos detallado global de los siguientes conceptos cancelados durante todo el año y se procedió a comparar con los datos en contabilidad.</t>
  </si>
  <si>
    <t>Gatos de personal operacional</t>
  </si>
  <si>
    <t>Total Contabilidad</t>
  </si>
  <si>
    <t>Total reportado por nómina</t>
  </si>
  <si>
    <t>Diferencia Contabilidad Vs Nómina</t>
  </si>
  <si>
    <t>Proporcionalidad diferencias</t>
  </si>
  <si>
    <t>Datos suministrados por el departamento de nómina y Recursos humanos</t>
  </si>
  <si>
    <t>En el entendimiento del proceso de nómina, comprobamos que existe  un aplicativo para la nómina que genera los cálculos automáticamente de acuerdo a los parámetros establecidos, después de generado los cálculos se realiza una interface entre estos y la contabilidad, realizando de manera inmediata los asientos contables, en el departamento de nómina no existe clasificación entre los trabajadores de operación y los administrativos, tal como se presenta en  contabilidad.</t>
  </si>
  <si>
    <t>Gatos de personal de Admón.</t>
  </si>
  <si>
    <t>Conclusión</t>
  </si>
  <si>
    <t>El gasto de nomina y relacionados que conforman los gastos de personal son razonables y están debidamente clasificados y revelados.</t>
  </si>
  <si>
    <t>Gastos de salarios y devengados</t>
  </si>
  <si>
    <t>Gastos de aportes a Salud</t>
  </si>
  <si>
    <t>Gastos Vacaciones</t>
  </si>
  <si>
    <t>Gasto prima legal de servicios</t>
  </si>
  <si>
    <t>Otros gastos de personal</t>
  </si>
  <si>
    <t>% Part.</t>
  </si>
  <si>
    <t>Sueldos administrativos</t>
  </si>
  <si>
    <t>Comprensión de las variaciones:</t>
  </si>
  <si>
    <t>4. Los salarios del personal temporal muestran un incremento del 9%, que es la meta fijada por la Junta Directiva.</t>
  </si>
  <si>
    <t>En los dos conceptos anteriores se concentra el 79% del total de gastos de sueldos y beneficios a empleados.</t>
  </si>
  <si>
    <t>Revisión de los pasivos laborales</t>
  </si>
  <si>
    <t>3. Realizar verificaciones aritméticas y comprobar su exactitud.</t>
  </si>
  <si>
    <t>A continuación se detallan los conceptos y saldos de los beneficios a empleados:</t>
  </si>
  <si>
    <t>Beneficio prestacional</t>
  </si>
  <si>
    <t>Bonos por desempeño</t>
  </si>
  <si>
    <t>Total Beneficios a empleados</t>
  </si>
  <si>
    <t>Intereses</t>
  </si>
  <si>
    <t>Bonos desempeño</t>
  </si>
  <si>
    <t>No aplica</t>
  </si>
  <si>
    <t>(i) Apertura de nuevos cargos administrativos, en total 5 nuevos cargos y un incremento salarial promedio del 8%.</t>
  </si>
  <si>
    <t>Saldo contables</t>
  </si>
  <si>
    <t>Número empleados promedio</t>
  </si>
  <si>
    <t>Salario promedio anual</t>
  </si>
  <si>
    <t>Numero empleados final del año</t>
  </si>
  <si>
    <t>Diferencias parciales</t>
  </si>
  <si>
    <t>Diferencia neta, no material</t>
  </si>
  <si>
    <t>A</t>
  </si>
  <si>
    <t>B</t>
  </si>
  <si>
    <t>C</t>
  </si>
  <si>
    <t>D</t>
  </si>
  <si>
    <t>Realizamos un análisis de detalle para efectuar un calculo global y verificar los pasivos por beneficios</t>
  </si>
  <si>
    <t>Clase de gasto</t>
  </si>
  <si>
    <t>Valor acumulado</t>
  </si>
  <si>
    <t>El saldo de las cuentas del pasivo por beneficios sociales, existen son exactas y se encuentran adecuadamente clasificadas.</t>
  </si>
  <si>
    <t>1. Obtener un entendimiento sobre los riesgos y controles en el proceso de nomina.</t>
  </si>
  <si>
    <t>Matriz de evaluación de controles</t>
  </si>
  <si>
    <t>1 (Alto)</t>
  </si>
  <si>
    <t>2(Bajo)</t>
  </si>
  <si>
    <t>Naturaleza e importancia de los errores detectados por el control</t>
  </si>
  <si>
    <t>Transacciones inusuales y montos significativos</t>
  </si>
  <si>
    <t>Transacciones usuales y montos bajos</t>
  </si>
  <si>
    <t>Riesgo Inherente</t>
  </si>
  <si>
    <t>Alto</t>
  </si>
  <si>
    <t>Involucramiento de la alta gerencia en el seguimiento a los controles</t>
  </si>
  <si>
    <t>Muy involucrados</t>
  </si>
  <si>
    <t>Poca o nula participación</t>
  </si>
  <si>
    <t>Frecuencia del control</t>
  </si>
  <si>
    <t>Rutinario</t>
  </si>
  <si>
    <t>Se identificaron</t>
  </si>
  <si>
    <t>No se identificaron</t>
  </si>
  <si>
    <t>Control manual o automático?</t>
  </si>
  <si>
    <t>Manual</t>
  </si>
  <si>
    <t>Automático</t>
  </si>
  <si>
    <t>Aspectos a evaluar</t>
  </si>
  <si>
    <t>Aseveraciones que cubre</t>
  </si>
  <si>
    <t>Naturaleza e importancia</t>
  </si>
  <si>
    <t>Frecuencia</t>
  </si>
  <si>
    <t>Antecedentes</t>
  </si>
  <si>
    <t>Evaluación</t>
  </si>
  <si>
    <t>Descripción del control</t>
  </si>
  <si>
    <t>Exactitud</t>
  </si>
  <si>
    <t>Existencia</t>
  </si>
  <si>
    <t>Valuación</t>
  </si>
  <si>
    <t>Obligación</t>
  </si>
  <si>
    <t>Presentación</t>
  </si>
  <si>
    <t>Calificación</t>
  </si>
  <si>
    <t>X</t>
  </si>
  <si>
    <t>La nómina se procesa en un sistema de información.  Los ajustes a salarios, las altas y las bajas, en todos los casos son aprobadas tanto por el jefe de nómina, cómo por el Director Financiero.</t>
  </si>
  <si>
    <t>Fecha:</t>
  </si>
  <si>
    <t>Nombre del cliente:</t>
  </si>
  <si>
    <t>Periodo terminado:</t>
  </si>
  <si>
    <t>31 de diciembre de 20XX</t>
  </si>
  <si>
    <t>Preparado por:</t>
  </si>
  <si>
    <t>XXX</t>
  </si>
  <si>
    <t>Revisado:</t>
  </si>
  <si>
    <t>XX/XX/XXXX</t>
  </si>
  <si>
    <t>Referencia de PT</t>
  </si>
  <si>
    <t>DN-1</t>
  </si>
  <si>
    <t>DN-2</t>
  </si>
  <si>
    <t>La siguiente información es obtenida del balance de la compañía al 31 de diciembre de 20XX</t>
  </si>
  <si>
    <t>TOTAL GASTOS DE PERSONAL</t>
  </si>
  <si>
    <t>Saldos a 20XX</t>
  </si>
  <si>
    <t>TOTAL BENEFICIOS A EMPLEADOS</t>
  </si>
  <si>
    <t>Período terminado:</t>
  </si>
  <si>
    <t>OBJETIVO</t>
  </si>
  <si>
    <t>Verificar la razonabilidad de los saldos a diciembre 31 de 20XX mediante análisis de los procedimientos utilizados por el cliente para el cálculo y liquidación de la nómina y otros conceptos relacionados con los gastos de personal.</t>
  </si>
  <si>
    <t>OBJETIVO ESPECÍFICOS</t>
  </si>
  <si>
    <t>TRABAJO REALIZADO</t>
  </si>
  <si>
    <t>RESULTADOS OBTENIDOS</t>
  </si>
  <si>
    <t>CONCEPTO</t>
  </si>
  <si>
    <t>DIC 31 20XX-1</t>
  </si>
  <si>
    <t>DIC 31 20XX</t>
  </si>
  <si>
    <t>TOTALES</t>
  </si>
  <si>
    <t>DNB-1</t>
  </si>
  <si>
    <t>Análisis y cálculos</t>
  </si>
  <si>
    <t>CONCILIACIÓN ENTRE LAS NÓMINAS PAGADAS Y CONTABILIDAD</t>
  </si>
  <si>
    <t>GASTO CUENTA 51</t>
  </si>
  <si>
    <t>GASTO CUENTA 52</t>
  </si>
  <si>
    <t>TOTAL</t>
  </si>
  <si>
    <t>VALOR SEGÚN REPORTE DE NÓMINA</t>
  </si>
  <si>
    <t>DIFERENCIAS</t>
  </si>
  <si>
    <t xml:space="preserve">TOTALES </t>
  </si>
  <si>
    <r>
      <t xml:space="preserve">I.               </t>
    </r>
    <r>
      <rPr>
        <sz val="11"/>
        <color theme="1"/>
        <rFont val="Arial"/>
        <family val="2"/>
      </rPr>
      <t>Se indago con el personal encargado de estos procesos, sobre los procedimientos utilizados para realizar provisiones y liquidación de aportes de seguridad social.</t>
    </r>
  </si>
  <si>
    <r>
      <t xml:space="preserve">III.          </t>
    </r>
    <r>
      <rPr>
        <sz val="11"/>
        <color theme="1"/>
        <rFont val="Arial"/>
        <family val="2"/>
      </rPr>
      <t xml:space="preserve">Se analizaron los conceptos reportados por nómina verificando la correspondencia con los datos en la contabilidad </t>
    </r>
  </si>
  <si>
    <t>|------£-----|</t>
  </si>
  <si>
    <r>
      <t>|------</t>
    </r>
    <r>
      <rPr>
        <b/>
        <sz val="11"/>
        <color indexed="10"/>
        <rFont val="Arial"/>
        <family val="2"/>
      </rPr>
      <t>ዌ</t>
    </r>
    <r>
      <rPr>
        <sz val="11"/>
        <color indexed="10"/>
        <rFont val="Arial"/>
        <family val="2"/>
      </rPr>
      <t>------|</t>
    </r>
  </si>
  <si>
    <t>Dato suministrado por contabilidad, ya que estas cuentas acumulan varios conceptos.</t>
  </si>
  <si>
    <t>Datos suministrado por nómina, calculado por reporte especial generado para esta revisión, ya que el aplicativo no tiene clasificado total acumulado año para estos conceptos.</t>
  </si>
  <si>
    <t>Después de realizado el cruce de los valores reportados por contabilidad y nómina y teniendo en cuenta que los datos suministrados por nómina no se encontraban clasificados por estos conceptos, que el reporte se realizó exclusivo para la auditoria, es posible que estos datos presenten errores ya que no tuvieron una revisión, estos serán verificados por el cliente a pesar de ser  diferencias no significativas.</t>
  </si>
  <si>
    <t>Seguridad social:</t>
  </si>
  <si>
    <t>• La empresa no se encuentra en mora por ningún concepto de seguridad social.</t>
  </si>
  <si>
    <t>• No existe diferencia entre los pagos realizados por la Compañía y los valores generados por el aplicativo de nómina para cancelar a cada fondo privado (administrador de Pensiones y de Salud) según corresponda.</t>
  </si>
  <si>
    <t>• Los valores cancelados por pensión y salud corresponden a los porcentajes establecidos por la Ley y de acuerdo al salario devengado por el empleado.</t>
  </si>
  <si>
    <t>• Los pagos por salud y pensión durante el año, se realizaron oportunamente.</t>
  </si>
  <si>
    <t>Otros aspectos:</t>
  </si>
  <si>
    <t>Los pagos realizados por la Compañía durante el año 20XX son:</t>
  </si>
  <si>
    <t>Pagos  FOSYGA año 20XX</t>
  </si>
  <si>
    <t>GASTOS ASUMIDOS POR LA EMPRESA</t>
  </si>
  <si>
    <r>
      <t>|-----</t>
    </r>
    <r>
      <rPr>
        <sz val="11"/>
        <color rgb="FFFF0000"/>
        <rFont val="Arial"/>
        <family val="2"/>
      </rPr>
      <t>ⱴ</t>
    </r>
    <r>
      <rPr>
        <b/>
        <sz val="11"/>
        <color indexed="10"/>
        <rFont val="Arial"/>
        <family val="2"/>
      </rPr>
      <t>----|</t>
    </r>
  </si>
  <si>
    <r>
      <t xml:space="preserve">  </t>
    </r>
    <r>
      <rPr>
        <sz val="11"/>
        <rFont val="Arial"/>
        <family val="2"/>
      </rPr>
      <t>Valores tomados de las planillas mensuales de pago.</t>
    </r>
  </si>
  <si>
    <t>Análisis de gastos de personal</t>
  </si>
  <si>
    <t>I.               Se indago con el personal encargado de estos procesos, sobre los procedimientos utilizados para realizar provisiones y liquidación de aportes de seguridad social.</t>
  </si>
  <si>
    <t xml:space="preserve">III.          Se analizaron los conceptos reportados por nómina verificando la correspondencia con los datos en la contabilidad </t>
  </si>
  <si>
    <t>Dic 31 20XX-1</t>
  </si>
  <si>
    <t>Dic 31 20XX</t>
  </si>
  <si>
    <t>•  Verificar la concordancia entre los valores reportados por el departamento de Recursos Humanos como gastos de personal y los valores en los libros contables.</t>
  </si>
  <si>
    <t>•  Comprobar la realización de las provisiones y el cumplimiento de la normatividad para los gastos correspondientes a seguridad social.</t>
  </si>
  <si>
    <t>•  Comprobar el pago oportuno de los aportes de seguridad social y aportes parafiscales.</t>
  </si>
  <si>
    <t>Los sueldos del área operacional son los más representativos, concentrando un 50% del total de gastos, la razón es básica, concentra la mayor cantidad de empleados, y representa el core del negocio, su actividad económica principal.</t>
  </si>
  <si>
    <t>En segundo lugar de importancia tenemos los gastos por salario integral con el 29%, que aunque esta representado en menos cantidad de empleados, si es verdad que concentra los salarios de gerencias, vicepresidencias y algunos jefes de área.  El salario integral es una modalidad de remuneración económica que incluye en un solo monto todos los beneficios legales prestacionales.</t>
  </si>
  <si>
    <t>1. Por acuerdo convención colectiva de trabajo, los empleados de la operación (operacionales), tienen acordado un incremento anual del 11% sobre el salario de 20XX.</t>
  </si>
  <si>
    <t>2.  Los empleados de salario integral, la Dirección de la Compañía les ha otorgado un incremento del 10%, que fue aprobado en la reunión de Junta Directiva del mes de enero de 20XX.</t>
  </si>
  <si>
    <t>3. Los gastos de salario de los empleados administrativos, muestran un incremento del 12%, se debe principalmente a dos factores, que mezclados arrojan tal incremento. Estos factores son:</t>
  </si>
  <si>
    <t>5. Las horas extras han entrado en un proceso de control exhaustivo para evitar que se desborden esta clase de gastos y una de las razones para aprobar la apertura de nuevos cargos administrativos, justamente es para disminuir las horas extras en el personal de oficina, personal administrativo.</t>
  </si>
  <si>
    <t>DN-3</t>
  </si>
  <si>
    <t>Verificar la existencia, exactitud, presentación y revelación de los saldos de obligaciones laborales, por beneficios sociales de los empleados de nomina de la Compañía, al 31 de diciembre de 20XX.</t>
  </si>
  <si>
    <t>1. Verificar, a través de una muestra, que los pasivos por beneficios a empleados se hayan reconocido apropiadamente en el estado de situación financiera.</t>
  </si>
  <si>
    <t>2. Solicitar a la dirección de Recursos humanos y nómina, la consolidación de las obligaciones por beneficios a empleados, al 31 de diciembre de 20XX.</t>
  </si>
  <si>
    <t>DN-4</t>
  </si>
  <si>
    <t>Verificado con papeles de trabajo del año anterior, y saldo en registros contables.</t>
  </si>
  <si>
    <t>l----------------------------------------------------calculo del auditor-----------------------------------------------------l</t>
  </si>
  <si>
    <t>Gasto sueldos 20XX</t>
  </si>
  <si>
    <t>Tomado de nómina.</t>
  </si>
  <si>
    <r>
      <rPr>
        <b/>
        <sz val="11"/>
        <color rgb="FF002060"/>
        <rFont val="Arial"/>
        <family val="2"/>
      </rPr>
      <t xml:space="preserve">A: </t>
    </r>
    <r>
      <rPr>
        <sz val="11"/>
        <color theme="1"/>
        <rFont val="Arial"/>
        <family val="2"/>
      </rPr>
      <t xml:space="preserve"> Las cesantías corresponden a 1 salario mensual, que se paga anualmente (se paga al empleado bajo ciertas condiciones, o se transfiere a un fondo privado)</t>
    </r>
  </si>
  <si>
    <r>
      <rPr>
        <b/>
        <sz val="11"/>
        <color rgb="FF002060"/>
        <rFont val="Arial"/>
        <family val="2"/>
      </rPr>
      <t>B:</t>
    </r>
    <r>
      <rPr>
        <sz val="11"/>
        <color theme="1"/>
        <rFont val="Arial"/>
        <family val="2"/>
      </rPr>
      <t xml:space="preserve"> Intereses sobre cesantías: corresponden a 1% mensual (12% anual)</t>
    </r>
  </si>
  <si>
    <r>
      <rPr>
        <b/>
        <sz val="11"/>
        <color rgb="FF002060"/>
        <rFont val="Arial"/>
        <family val="2"/>
      </rPr>
      <t>C:</t>
    </r>
    <r>
      <rPr>
        <sz val="11"/>
        <color theme="1"/>
        <rFont val="Arial"/>
        <family val="2"/>
      </rPr>
      <t xml:space="preserve"> Vacaciones: corresponde a 15 días de salario remunerado.</t>
    </r>
  </si>
  <si>
    <r>
      <rPr>
        <b/>
        <sz val="11"/>
        <color rgb="FF002060"/>
        <rFont val="Arial"/>
        <family val="2"/>
      </rPr>
      <t>D.</t>
    </r>
    <r>
      <rPr>
        <sz val="11"/>
        <color theme="1"/>
        <rFont val="Arial"/>
        <family val="2"/>
      </rPr>
      <t xml:space="preserve"> De acuerdo con la política de beneficios, solamente tienen derecho los empleados operacionales y los directivos con salario integral, con el 1% sobre los sueldos para los operacionales y el 2% para los de salario integral</t>
    </r>
  </si>
  <si>
    <t>Corte de transacciones - Gastos de personal</t>
  </si>
  <si>
    <t>Verificar que se haya realizado un adecuado corte de los gastos de personal respecto al cierre del 31 de diciembre de 20XX.</t>
  </si>
  <si>
    <t>Aserciones</t>
  </si>
  <si>
    <t>Corte</t>
  </si>
  <si>
    <t>INTEGRIDAD</t>
  </si>
  <si>
    <t>OBTENCIÓN DE LA MUESTRA</t>
  </si>
  <si>
    <t>DOCUMENTACIÓN MUESTRA</t>
  </si>
  <si>
    <t>OBSERVACIÓN</t>
  </si>
  <si>
    <t>De acuerdo con el trabajo realizado el cual considero adecuado, se concluye que el corte de gastos se realizo de una forma apropiadas y cumple con la Aserción de Corte al 31 de diciembre de 20XX</t>
  </si>
  <si>
    <t>ASPECTOS A EVALUAR</t>
  </si>
  <si>
    <t>1 (ALTO)</t>
  </si>
  <si>
    <t>2 (BAJO)</t>
  </si>
  <si>
    <t>Bajo (o Moderado)</t>
  </si>
  <si>
    <t>Trimestral o anual</t>
  </si>
  <si>
    <t>Antecedentes de materializar el riesgo (auditorias anteriores)</t>
  </si>
  <si>
    <t>¿Control manual o automático?</t>
  </si>
  <si>
    <t>RESULTADOS</t>
  </si>
  <si>
    <t>Ítem</t>
  </si>
  <si>
    <t>Involucramiento de la Gerencia</t>
  </si>
  <si>
    <t>¿Se documenta el control?</t>
  </si>
  <si>
    <t>Propiedad</t>
  </si>
  <si>
    <t>BAJO</t>
  </si>
  <si>
    <t>DN-5</t>
  </si>
  <si>
    <t>OBJETIVOS</t>
  </si>
  <si>
    <t>2. identificar riesgos de impacto alto, que puedan afectar o comprometer alguna de las aseveraciones de los estados financieros.</t>
  </si>
  <si>
    <r>
      <t xml:space="preserve">•  </t>
    </r>
    <r>
      <rPr>
        <sz val="11"/>
        <color theme="1"/>
        <rFont val="Arial"/>
        <family val="2"/>
      </rPr>
      <t>Verificar la concordancia entre los valores reportados por el departamento de Recursos Humanos como gastos de personal y los valores en los libros contables.</t>
    </r>
  </si>
  <si>
    <r>
      <t xml:space="preserve">•  </t>
    </r>
    <r>
      <rPr>
        <sz val="11"/>
        <color theme="1"/>
        <rFont val="Arial"/>
        <family val="2"/>
      </rPr>
      <t>Comprobar la realización de las provisiones y el cumplimiento de la normatividad para los gastos correspondientes a seguridad social.</t>
    </r>
  </si>
  <si>
    <r>
      <t xml:space="preserve">•  </t>
    </r>
    <r>
      <rPr>
        <sz val="11"/>
        <color theme="1"/>
        <rFont val="Arial"/>
        <family val="2"/>
      </rPr>
      <t>Comprobar el pago oportuno de los aportes de seguridad social y aportes parafiscales.</t>
    </r>
  </si>
  <si>
    <r>
      <t xml:space="preserve">II.             </t>
    </r>
    <r>
      <rPr>
        <sz val="11"/>
        <color theme="1"/>
        <rFont val="Arial"/>
        <family val="2"/>
      </rPr>
      <t>Se solicito detallado de los diferentes conceptos cancelados por recursos humanos en el año 20XX</t>
    </r>
  </si>
  <si>
    <t>Gastos Cesantías</t>
  </si>
  <si>
    <t>Intereses cesantías</t>
  </si>
  <si>
    <t>Gasto de aportes a Pensión</t>
  </si>
  <si>
    <t>II.             Se solicito detallado de los diferentes conceptos cancelados por recursos humanos en el año 20XX</t>
  </si>
  <si>
    <t>Mensualmente, el jefe de nómina realiza revisión aleatoria de cálculos y verificación de novedades de nómina.</t>
  </si>
  <si>
    <t>Semestralmente, el auditor interno realiza intervención de su plan de auditoria sobre la nomina de la Compañía, evaluando los controles y haciendo seguimiento a los asuntos reportados y los planes de mejora.  Los asuntos relevantes que el auditor identifique se reportan en el comité de auditoria, en las reuniones trimestrales.</t>
  </si>
  <si>
    <t>Todas las novedades de nómina son reportadas y aprobadas por cada jefe de área, en un formato estándar y a través de una herramienta de sistemas, diseñada para tal fin</t>
  </si>
  <si>
    <t>La compañía tiene varios tipos de documentos para registrar los gastos de personal. Cada tipo de documento tiene su propio consecutivo. Los tipos de documentos de gastos que utiliza la compañía son los siguientes:</t>
  </si>
  <si>
    <t xml:space="preserve">Teniendo encuentra que la compañía tiene consecutivos para cada tipo de documento de gastos y que su validación fue satisfactoria se seleccionaron 2 documentos de diciembre de 20XX y 1 documentos de enero de 20XX+1 por cada tipo de documento. </t>
  </si>
  <si>
    <t>Registro nómina</t>
  </si>
  <si>
    <t>Cada consecutivo se valido físicamente</t>
  </si>
  <si>
    <t>Pagos  a  EPS año 20XX</t>
  </si>
  <si>
    <t>Total Gastos según pagos</t>
  </si>
  <si>
    <t>Gastos por salud FOSYGA</t>
  </si>
  <si>
    <t>Gastos por salud EPS</t>
  </si>
  <si>
    <r>
      <t xml:space="preserve">  </t>
    </r>
    <r>
      <rPr>
        <sz val="11"/>
        <rFont val="Arial"/>
        <family val="2"/>
      </rPr>
      <t>Valor calculado de la siguiente manera:</t>
    </r>
  </si>
  <si>
    <t>Pensional a la totalidad de salarios, pero realmente se debe calcular sobre salarios superiores a 4 salarios mínimos legales.</t>
  </si>
  <si>
    <r>
      <t xml:space="preserve"> </t>
    </r>
    <r>
      <rPr>
        <sz val="11"/>
        <rFont val="Arial"/>
        <family val="2"/>
      </rPr>
      <t>La diferencia se explica, en que el auditor ha calculado el Fondo de Solidaridad</t>
    </r>
  </si>
  <si>
    <t>Pagos  a Fondo de Pensiones año 20XX</t>
  </si>
  <si>
    <t>Datos tomados del balance de prueba a diciembre 31 de 20XX</t>
  </si>
  <si>
    <t>VACACIONES</t>
  </si>
  <si>
    <t>CESANTIAS</t>
  </si>
  <si>
    <t>INTERES DE CESANTIAS</t>
  </si>
  <si>
    <t>PRIMA LEGALES DE SERVICIOS</t>
  </si>
  <si>
    <t>ÚLTIMOS CONSECUTIVOS  20XX</t>
  </si>
  <si>
    <t>PROXIMO CONSECUTIVO  20XX+1</t>
  </si>
  <si>
    <t>1. Obtener un entendimiento sobre los riesgos y controles en el proceso de nómina.</t>
  </si>
  <si>
    <t>CODIGO:</t>
  </si>
  <si>
    <t>VERSION:</t>
  </si>
  <si>
    <t>SUBSUMARIA</t>
  </si>
  <si>
    <t>OPE P01 F108</t>
  </si>
  <si>
    <t>OPE P01 F109</t>
  </si>
  <si>
    <t>OPE P01 F110</t>
  </si>
  <si>
    <t>OPE P01 F111</t>
  </si>
  <si>
    <t>OPE P01 F112</t>
  </si>
  <si>
    <t>OPE P01 F113</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</si>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</sst>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 #,##0_-;\-&quot;$&quot;\ * #,##0_-;_-&quot;$&quot;\ * &quot;-&quot;_-;_-@_-"/>
    <numFmt numFmtId="165" formatCode="_(* #,##0.00_);_(* \(#,##0.00\);_(* &quot;-&quot;??_);_(@_)"/>
    <numFmt numFmtId="166" formatCode="_ * #,##0_ ;_ * \-#,##0_ ;_ * &quot;-&quot;??_ ;_ @_ "/>
    <numFmt numFmtId="167" formatCode="_ * #,##0.00_ ;_ * \-#,##0.00_ ;_ * &quot;-&quot;??_ ;_ @_ "/>
    <numFmt numFmtId="168" formatCode="#,###,"/>
    <numFmt numFmtId="169" formatCode="0.0%"/>
    <numFmt numFmtId="170" formatCode="_-* #,##0_-;\-* #,##0_-;_-* &quot;-&quot;??_-;_-@_-"/>
    <numFmt numFmtId="171" formatCode="_-[$$-240A]\ * #,##0.00_-;\-[$$-240A]\ * #,##0.00_-;_-[$$-240A]\ * &quot;-&quot;??_-;_-@_-"/>
    <numFmt numFmtId="172" formatCode="_-[$$-240A]\ * #,##0_-;\-[$$-240A]\ * #,##0_-;_-[$$-240A]\ * &quot;-&quot;??_-;_-@_-"/>
  </numFmts>
  <fonts count="43"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1"/>
      <color indexed="8"/>
      <name val="Calibri"/>
      <family val="2"/>
    </font>
    <font>
      <sz val="11"/>
      <color theme="1"/>
      <name val="Helvetica"/>
      <family val="2"/>
    </font>
    <font>
      <sz val="10"/>
      <color indexed="8"/>
      <name val="MS Sans Serif"/>
      <family val="2"/>
    </font>
    <font>
      <b/>
      <sz val="11"/>
      <color theme="1"/>
      <name val="Arial"/>
      <family val="2"/>
    </font>
    <font>
      <sz val="11"/>
      <color theme="1"/>
      <name val="Arial"/>
      <family val="2"/>
    </font>
    <font>
      <sz val="11"/>
      <name val="Arial"/>
      <family val="2"/>
    </font>
    <font>
      <b/>
      <sz val="11"/>
      <name val="Arial"/>
      <family val="2"/>
    </font>
    <font>
      <b/>
      <sz val="11"/>
      <color indexed="10"/>
      <name val="Arial"/>
      <family val="2"/>
    </font>
    <font>
      <b/>
      <sz val="10"/>
      <name val="Arial"/>
      <family val="2"/>
    </font>
    <font>
      <b/>
      <sz val="10"/>
      <color theme="1"/>
      <name val="Arial"/>
      <family val="2"/>
    </font>
    <font>
      <sz val="10"/>
      <color theme="1"/>
      <name val="Arial"/>
      <family val="2"/>
    </font>
    <font>
      <u/>
      <sz val="11"/>
      <color theme="10"/>
      <name val="Arial"/>
      <family val="2"/>
    </font>
    <font>
      <sz val="10"/>
      <color rgb="FFFF0000"/>
      <name val="Arial"/>
      <family val="2"/>
    </font>
    <font>
      <b/>
      <sz val="11"/>
      <color theme="0"/>
      <name val="Arial"/>
      <family val="2"/>
    </font>
    <font>
      <b/>
      <shadow/>
      <sz val="11"/>
      <color theme="1"/>
      <name val="Arial"/>
      <family val="2"/>
    </font>
    <font>
      <i/>
      <sz val="11"/>
      <color theme="1"/>
      <name val="Arial"/>
      <family val="2"/>
    </font>
    <font>
      <b/>
      <sz val="16"/>
      <color theme="0"/>
      <name val="Arial"/>
      <family val="2"/>
    </font>
    <font>
      <b/>
      <sz val="12"/>
      <color rgb="FFFF0000"/>
      <name val="Calibri"/>
      <family val="2"/>
      <scheme val="minor"/>
    </font>
    <font>
      <b/>
      <sz val="12"/>
      <name val="Calibri"/>
      <family val="2"/>
      <scheme val="minor"/>
    </font>
    <font>
      <sz val="12"/>
      <name val="Calibri"/>
      <family val="2"/>
      <scheme val="minor"/>
    </font>
    <font>
      <b/>
      <sz val="11"/>
      <color rgb="FFFF0000"/>
      <name val="Arial"/>
      <family val="2"/>
    </font>
    <font>
      <b/>
      <sz val="11"/>
      <name val="Calibri"/>
      <family val="2"/>
      <scheme val="minor"/>
    </font>
    <font>
      <sz val="11"/>
      <name val="Calibri"/>
      <family val="2"/>
      <scheme val="minor"/>
    </font>
    <font>
      <b/>
      <sz val="26"/>
      <color rgb="FFFFC000"/>
      <name val="Arial"/>
      <family val="2"/>
    </font>
    <font>
      <outline/>
      <shadow/>
      <sz val="11"/>
      <color theme="1"/>
      <name val="Arial"/>
      <family val="2"/>
    </font>
    <font>
      <shadow/>
      <sz val="11"/>
      <color theme="1"/>
      <name val="Arial"/>
      <family val="2"/>
    </font>
    <font>
      <i/>
      <sz val="11"/>
      <name val="Arial"/>
      <family val="2"/>
    </font>
    <font>
      <sz val="11"/>
      <color indexed="10"/>
      <name val="Arial"/>
      <family val="2"/>
    </font>
    <font>
      <sz val="11"/>
      <color rgb="FFFF0000"/>
      <name val="Arial"/>
      <family val="2"/>
    </font>
    <font>
      <b/>
      <outline/>
      <shadow/>
      <sz val="11"/>
      <color theme="1"/>
      <name val="Arial"/>
      <family val="2"/>
    </font>
    <font>
      <sz val="8"/>
      <name val="Calibri"/>
      <family val="2"/>
      <scheme val="minor"/>
    </font>
    <font>
      <b/>
      <sz val="11"/>
      <color rgb="FF002060"/>
      <name val="Arial"/>
      <family val="2"/>
    </font>
    <font>
      <b/>
      <sz val="11"/>
      <color rgb="FFFF0000"/>
      <name val="Calibri"/>
      <family val="2"/>
      <scheme val="minor"/>
    </font>
    <font>
      <sz val="14"/>
      <color rgb="FFFF0000"/>
      <name val="Arial"/>
      <family val="2"/>
    </font>
    <font>
      <sz val="20"/>
      <color rgb="FFFF0000"/>
      <name val="Arial"/>
      <family val="2"/>
    </font>
    <font>
      <sz val="11"/>
      <color rgb="FF000000"/>
      <name val="Arial"/>
      <family val="2"/>
    </font>
    <font>
      <b/>
      <sz val="16"/>
      <color rgb="FFFF0000"/>
      <name val="Arial"/>
      <family val="2"/>
    </font>
    <font>
      <b/>
      <sz val="12"/>
      <color rgb="FFFF0000"/>
      <name val="Arial"/>
      <family val="2"/>
    </font>
    <font>
      <b/>
      <sz val="16"/>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59996337778862885"/>
        <bgColor indexed="64"/>
      </patternFill>
    </fill>
  </fills>
  <borders count="69">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bottom style="medium">
        <color indexed="64"/>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medium">
        <color indexed="64"/>
      </left>
      <right style="medium">
        <color indexed="64"/>
      </right>
      <top style="medium">
        <color indexed="64"/>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diagonal/>
    </border>
    <border>
      <left style="thin">
        <color theme="2"/>
      </left>
      <right style="medium">
        <color indexed="64"/>
      </right>
      <top style="thin">
        <color theme="2"/>
      </top>
      <bottom/>
      <diagonal/>
    </border>
    <border>
      <left style="medium">
        <color indexed="64"/>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right style="thin">
        <color auto="1"/>
      </right>
      <top style="medium">
        <color indexed="64"/>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medium">
        <color indexed="64"/>
      </top>
      <bottom style="thin">
        <color theme="0" tint="-4.9989318521683403E-2"/>
      </bottom>
      <diagonal/>
    </border>
    <border>
      <left style="thin">
        <color theme="0" tint="-4.9989318521683403E-2"/>
      </left>
      <right style="thin">
        <color theme="0" tint="-4.9989318521683403E-2"/>
      </right>
      <top style="medium">
        <color indexed="64"/>
      </top>
      <bottom style="thin">
        <color theme="0" tint="-4.9989318521683403E-2"/>
      </bottom>
      <diagonal/>
    </border>
    <border>
      <left style="thin">
        <color theme="0" tint="-4.9989318521683403E-2"/>
      </left>
      <right style="medium">
        <color indexed="64"/>
      </right>
      <top style="medium">
        <color indexed="64"/>
      </top>
      <bottom style="thin">
        <color theme="0" tint="-4.9989318521683403E-2"/>
      </bottom>
      <diagonal/>
    </border>
    <border>
      <left style="medium">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indexed="64"/>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thin">
        <color theme="2"/>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medium">
        <color indexed="64"/>
      </right>
      <top style="medium">
        <color indexed="64"/>
      </top>
      <bottom style="thin">
        <color theme="0" tint="-4.9989318521683403E-2"/>
      </bottom>
      <diagonal/>
    </border>
    <border>
      <left/>
      <right style="medium">
        <color indexed="64"/>
      </right>
      <top style="thin">
        <color theme="0" tint="-4.9989318521683403E-2"/>
      </top>
      <bottom style="thin">
        <color indexed="64"/>
      </bottom>
      <diagonal/>
    </border>
    <border>
      <left/>
      <right style="medium">
        <color indexed="64"/>
      </right>
      <top/>
      <bottom style="thin">
        <color theme="0" tint="-4.9989318521683403E-2"/>
      </bottom>
      <diagonal/>
    </border>
    <border>
      <left style="medium">
        <color indexed="64"/>
      </left>
      <right style="thin">
        <color theme="2" tint="-9.9978637043366805E-2"/>
      </right>
      <top style="thin">
        <color theme="2" tint="-9.9978637043366805E-2"/>
      </top>
      <bottom style="thin">
        <color theme="2" tint="-9.9978637043366805E-2"/>
      </bottom>
      <diagonal/>
    </border>
    <border>
      <left style="medium">
        <color indexed="64"/>
      </left>
      <right style="thin">
        <color theme="2" tint="-9.9978637043366805E-2"/>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left>
      <right style="thin">
        <color theme="2"/>
      </right>
      <top style="medium">
        <color indexed="64"/>
      </top>
      <bottom style="thin">
        <color theme="2"/>
      </bottom>
      <diagonal/>
    </border>
    <border>
      <left style="thin">
        <color theme="2"/>
      </left>
      <right style="thin">
        <color theme="2"/>
      </right>
      <top style="thin">
        <color theme="2"/>
      </top>
      <bottom style="medium">
        <color indexed="64"/>
      </bottom>
      <diagonal/>
    </border>
    <border>
      <left style="thin">
        <color theme="2"/>
      </left>
      <right style="thin">
        <color theme="2"/>
      </right>
      <top style="medium">
        <color indexed="64"/>
      </top>
      <bottom style="medium">
        <color indexed="64"/>
      </bottom>
      <diagonal/>
    </border>
    <border>
      <left/>
      <right style="thin">
        <color theme="2"/>
      </right>
      <top style="medium">
        <color indexed="64"/>
      </top>
      <bottom style="medium">
        <color indexed="64"/>
      </bottom>
      <diagonal/>
    </border>
    <border>
      <left style="thin">
        <color theme="2"/>
      </left>
      <right style="thin">
        <color theme="2"/>
      </right>
      <top/>
      <bottom style="thin">
        <color theme="2"/>
      </bottom>
      <diagonal/>
    </border>
    <border>
      <left/>
      <right style="thin">
        <color theme="2"/>
      </right>
      <top/>
      <bottom style="medium">
        <color indexed="64"/>
      </bottom>
      <diagonal/>
    </border>
    <border>
      <left style="thin">
        <color theme="2"/>
      </left>
      <right style="thin">
        <color theme="2"/>
      </right>
      <top/>
      <bottom style="medium">
        <color indexed="64"/>
      </bottom>
      <diagonal/>
    </border>
    <border>
      <left style="thin">
        <color theme="2"/>
      </left>
      <right style="medium">
        <color indexed="64"/>
      </right>
      <top/>
      <bottom style="medium">
        <color indexed="64"/>
      </bottom>
      <diagonal/>
    </border>
    <border>
      <left/>
      <right style="thin">
        <color auto="1"/>
      </right>
      <top/>
      <bottom style="medium">
        <color indexed="64"/>
      </bottom>
      <diagonal/>
    </border>
    <border>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thin">
        <color theme="2"/>
      </left>
      <right/>
      <top style="thin">
        <color theme="2"/>
      </top>
      <bottom style="medium">
        <color indexed="64"/>
      </bottom>
      <diagonal/>
    </border>
    <border>
      <left style="medium">
        <color indexed="64"/>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medium">
        <color indexed="64"/>
      </left>
      <right/>
      <top style="medium">
        <color indexed="64"/>
      </top>
      <bottom style="thin">
        <color theme="2" tint="-9.9978637043366805E-2"/>
      </bottom>
      <diagonal/>
    </border>
    <border>
      <left/>
      <right style="thin">
        <color theme="2" tint="-9.9978637043366805E-2"/>
      </right>
      <top style="medium">
        <color indexed="64"/>
      </top>
      <bottom style="thin">
        <color theme="2" tint="-9.9978637043366805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3" fillId="0" borderId="0"/>
    <xf numFmtId="0" fontId="4" fillId="0" borderId="0">
      <alignment vertical="top"/>
    </xf>
    <xf numFmtId="4" fontId="4" fillId="0" borderId="0">
      <alignment vertical="top"/>
    </xf>
    <xf numFmtId="0" fontId="5" fillId="0" borderId="0"/>
    <xf numFmtId="165" fontId="4" fillId="0" borderId="0" applyFont="0" applyFill="0" applyBorder="0" applyAlignment="0" applyProtection="0"/>
    <xf numFmtId="0" fontId="6"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cellStyleXfs>
  <cellXfs count="475">
    <xf numFmtId="0" fontId="0" fillId="0" borderId="0" xfId="0"/>
    <xf numFmtId="0" fontId="8" fillId="0" borderId="0" xfId="0" applyFont="1"/>
    <xf numFmtId="0" fontId="3" fillId="0" borderId="0" xfId="3"/>
    <xf numFmtId="0" fontId="12" fillId="0" borderId="0" xfId="3" applyFont="1"/>
    <xf numFmtId="0" fontId="14" fillId="0" borderId="0" xfId="0" applyFont="1"/>
    <xf numFmtId="0" fontId="8" fillId="0" borderId="1" xfId="0" applyFont="1" applyBorder="1"/>
    <xf numFmtId="0" fontId="8" fillId="0" borderId="0" xfId="0" applyFont="1" applyAlignment="1">
      <alignment horizontal="left" vertical="center"/>
    </xf>
    <xf numFmtId="0" fontId="8" fillId="2" borderId="0" xfId="0" applyFont="1" applyFill="1"/>
    <xf numFmtId="0" fontId="17" fillId="2" borderId="0" xfId="0" applyFont="1" applyFill="1" applyAlignment="1">
      <alignment vertical="center" wrapText="1"/>
    </xf>
    <xf numFmtId="0" fontId="9" fillId="4" borderId="0" xfId="3" applyFont="1" applyFill="1" applyAlignment="1">
      <alignment vertical="center"/>
    </xf>
    <xf numFmtId="0" fontId="17" fillId="2" borderId="0" xfId="0" applyFont="1" applyFill="1" applyAlignment="1">
      <alignment vertical="center"/>
    </xf>
    <xf numFmtId="0" fontId="9" fillId="2" borderId="0" xfId="3" applyFont="1" applyFill="1" applyAlignment="1">
      <alignment vertical="center"/>
    </xf>
    <xf numFmtId="0" fontId="10" fillId="2" borderId="0" xfId="3" applyFont="1" applyFill="1" applyAlignment="1">
      <alignment vertical="center"/>
    </xf>
    <xf numFmtId="0" fontId="10" fillId="4" borderId="0" xfId="3" applyFont="1" applyFill="1" applyAlignment="1">
      <alignment vertical="center"/>
    </xf>
    <xf numFmtId="0" fontId="9" fillId="0" borderId="0" xfId="3" applyFont="1" applyAlignment="1">
      <alignment vertical="center"/>
    </xf>
    <xf numFmtId="0" fontId="23" fillId="2" borderId="7" xfId="3" applyFont="1" applyFill="1" applyBorder="1" applyAlignment="1">
      <alignment vertical="center"/>
    </xf>
    <xf numFmtId="0" fontId="22" fillId="2" borderId="7" xfId="3" applyFont="1" applyFill="1" applyBorder="1" applyAlignment="1">
      <alignment vertical="center"/>
    </xf>
    <xf numFmtId="14" fontId="23" fillId="2" borderId="7" xfId="3" applyNumberFormat="1" applyFont="1" applyFill="1" applyBorder="1" applyAlignment="1">
      <alignment horizontal="left" vertical="center"/>
    </xf>
    <xf numFmtId="0" fontId="21" fillId="2" borderId="13" xfId="3" applyFont="1" applyFill="1" applyBorder="1" applyAlignment="1">
      <alignment vertical="center"/>
    </xf>
    <xf numFmtId="0" fontId="10" fillId="2" borderId="0" xfId="3" applyFont="1" applyFill="1" applyAlignment="1">
      <alignment horizontal="left" vertical="center"/>
    </xf>
    <xf numFmtId="0" fontId="9" fillId="0" borderId="0" xfId="3" applyFont="1"/>
    <xf numFmtId="0" fontId="9" fillId="0" borderId="25" xfId="3" applyFont="1" applyBorder="1"/>
    <xf numFmtId="0" fontId="9" fillId="0" borderId="27" xfId="3" applyFont="1" applyBorder="1"/>
    <xf numFmtId="0" fontId="10" fillId="3" borderId="22" xfId="3" applyFont="1" applyFill="1" applyBorder="1" applyAlignment="1">
      <alignment horizontal="center"/>
    </xf>
    <xf numFmtId="171" fontId="9" fillId="0" borderId="26" xfId="1" applyNumberFormat="1" applyFont="1" applyBorder="1"/>
    <xf numFmtId="171" fontId="9" fillId="0" borderId="28" xfId="1" applyNumberFormat="1" applyFont="1" applyBorder="1"/>
    <xf numFmtId="171" fontId="10" fillId="0" borderId="22" xfId="3" applyNumberFormat="1" applyFont="1" applyBorder="1"/>
    <xf numFmtId="41" fontId="7" fillId="0" borderId="11" xfId="0" applyNumberFormat="1" applyFont="1" applyBorder="1"/>
    <xf numFmtId="0" fontId="7" fillId="3" borderId="18" xfId="0" applyFont="1" applyFill="1" applyBorder="1" applyAlignment="1">
      <alignment horizontal="center"/>
    </xf>
    <xf numFmtId="0" fontId="8" fillId="0" borderId="25" xfId="0" applyFont="1" applyBorder="1"/>
    <xf numFmtId="41" fontId="8" fillId="0" borderId="26" xfId="0" applyNumberFormat="1" applyFont="1" applyBorder="1"/>
    <xf numFmtId="0" fontId="8" fillId="0" borderId="29" xfId="0" applyFont="1" applyBorder="1"/>
    <xf numFmtId="41" fontId="8" fillId="0" borderId="30" xfId="0" applyNumberFormat="1" applyFont="1" applyBorder="1"/>
    <xf numFmtId="0" fontId="22" fillId="2" borderId="12" xfId="3" applyFont="1" applyFill="1" applyBorder="1" applyAlignment="1">
      <alignment vertical="center"/>
    </xf>
    <xf numFmtId="43" fontId="22" fillId="2" borderId="7" xfId="9" applyFont="1" applyFill="1" applyBorder="1" applyAlignment="1">
      <alignment vertical="center"/>
    </xf>
    <xf numFmtId="0" fontId="9" fillId="4" borderId="7" xfId="3" applyFont="1" applyFill="1" applyBorder="1" applyAlignment="1">
      <alignment vertical="center"/>
    </xf>
    <xf numFmtId="0" fontId="23" fillId="2" borderId="13" xfId="3" applyFont="1" applyFill="1" applyBorder="1" applyAlignment="1">
      <alignment vertical="center"/>
    </xf>
    <xf numFmtId="0" fontId="3" fillId="0" borderId="15" xfId="3" applyBorder="1"/>
    <xf numFmtId="0" fontId="3" fillId="0" borderId="16" xfId="3" applyBorder="1"/>
    <xf numFmtId="0" fontId="9" fillId="0" borderId="15" xfId="3" applyFont="1" applyBorder="1"/>
    <xf numFmtId="0" fontId="9" fillId="0" borderId="16" xfId="3" applyFont="1" applyBorder="1"/>
    <xf numFmtId="3" fontId="9" fillId="0" borderId="16" xfId="3" applyNumberFormat="1" applyFont="1" applyBorder="1"/>
    <xf numFmtId="0" fontId="9" fillId="0" borderId="10" xfId="3" applyFont="1" applyBorder="1"/>
    <xf numFmtId="0" fontId="9" fillId="0" borderId="1" xfId="3" applyFont="1" applyBorder="1"/>
    <xf numFmtId="0" fontId="9" fillId="0" borderId="11" xfId="3" applyFont="1" applyBorder="1"/>
    <xf numFmtId="0" fontId="25" fillId="4" borderId="12" xfId="3" applyFont="1" applyFill="1" applyBorder="1" applyAlignment="1">
      <alignment vertical="center"/>
    </xf>
    <xf numFmtId="0" fontId="23" fillId="4" borderId="7" xfId="3" applyFont="1" applyFill="1" applyBorder="1" applyAlignment="1">
      <alignment vertical="center"/>
    </xf>
    <xf numFmtId="167" fontId="25" fillId="4" borderId="17" xfId="13" applyFont="1" applyFill="1" applyBorder="1" applyAlignment="1">
      <alignment vertical="center"/>
    </xf>
    <xf numFmtId="0" fontId="25" fillId="4" borderId="7" xfId="3" applyFont="1" applyFill="1" applyBorder="1" applyAlignment="1">
      <alignment horizontal="left" vertical="center"/>
    </xf>
    <xf numFmtId="0" fontId="26" fillId="0" borderId="7" xfId="3" applyFont="1" applyBorder="1" applyAlignment="1">
      <alignment vertical="center"/>
    </xf>
    <xf numFmtId="0" fontId="26" fillId="0" borderId="31" xfId="3" applyFont="1" applyBorder="1" applyAlignment="1">
      <alignment vertical="center"/>
    </xf>
    <xf numFmtId="0" fontId="26" fillId="0" borderId="13" xfId="3" applyFont="1" applyBorder="1" applyAlignment="1">
      <alignment vertical="center"/>
    </xf>
    <xf numFmtId="0" fontId="22" fillId="4" borderId="7" xfId="3" applyFont="1" applyFill="1" applyBorder="1" applyAlignment="1">
      <alignment vertical="center"/>
    </xf>
    <xf numFmtId="0" fontId="25" fillId="4" borderId="7" xfId="3" applyFont="1" applyFill="1" applyBorder="1" applyAlignment="1">
      <alignment vertical="center"/>
    </xf>
    <xf numFmtId="14" fontId="23" fillId="4" borderId="7" xfId="3" applyNumberFormat="1" applyFont="1" applyFill="1" applyBorder="1" applyAlignment="1">
      <alignment horizontal="center" vertical="center"/>
    </xf>
    <xf numFmtId="167" fontId="21" fillId="4" borderId="13" xfId="13" applyFont="1" applyFill="1" applyBorder="1" applyAlignment="1">
      <alignment horizontal="center" vertical="center"/>
    </xf>
    <xf numFmtId="0" fontId="27" fillId="2" borderId="0" xfId="3" applyFont="1" applyFill="1" applyAlignment="1">
      <alignment horizontal="center" vertical="center" wrapText="1"/>
    </xf>
    <xf numFmtId="0" fontId="10" fillId="4" borderId="0" xfId="3" applyFont="1" applyFill="1" applyAlignment="1">
      <alignment horizontal="left" vertical="center"/>
    </xf>
    <xf numFmtId="14" fontId="9" fillId="4" borderId="0" xfId="3" applyNumberFormat="1" applyFont="1" applyFill="1" applyAlignment="1">
      <alignment horizontal="left" vertical="center"/>
    </xf>
    <xf numFmtId="167" fontId="9" fillId="4" borderId="0" xfId="13" applyFont="1" applyFill="1" applyBorder="1" applyAlignment="1">
      <alignment horizontal="left" vertical="center"/>
    </xf>
    <xf numFmtId="0" fontId="20" fillId="2" borderId="0" xfId="0" applyFont="1" applyFill="1" applyAlignment="1">
      <alignment vertical="center" wrapText="1"/>
    </xf>
    <xf numFmtId="0" fontId="14" fillId="2" borderId="0" xfId="0" applyFont="1" applyFill="1"/>
    <xf numFmtId="0" fontId="7" fillId="2" borderId="0" xfId="0" applyFont="1" applyFill="1" applyAlignment="1">
      <alignment horizontal="justify" vertical="center"/>
    </xf>
    <xf numFmtId="0" fontId="13" fillId="2" borderId="0" xfId="0" applyFont="1" applyFill="1" applyAlignment="1">
      <alignment horizontal="justify" vertical="center"/>
    </xf>
    <xf numFmtId="0" fontId="18" fillId="2" borderId="0" xfId="0" applyFont="1" applyFill="1" applyAlignment="1">
      <alignment horizontal="left" vertical="top" wrapText="1"/>
    </xf>
    <xf numFmtId="0" fontId="13" fillId="2" borderId="0" xfId="0" applyFont="1" applyFill="1"/>
    <xf numFmtId="0" fontId="14" fillId="2" borderId="0" xfId="0" applyFont="1" applyFill="1" applyAlignment="1">
      <alignment vertical="center"/>
    </xf>
    <xf numFmtId="0" fontId="14" fillId="2" borderId="0" xfId="0" applyFont="1" applyFill="1" applyAlignment="1">
      <alignment vertical="top" wrapText="1"/>
    </xf>
    <xf numFmtId="0" fontId="14" fillId="0" borderId="0" xfId="0" applyFont="1" applyAlignment="1">
      <alignment vertical="center"/>
    </xf>
    <xf numFmtId="0" fontId="17" fillId="2" borderId="16" xfId="0" applyFont="1" applyFill="1" applyBorder="1" applyAlignment="1">
      <alignment vertical="center" wrapText="1"/>
    </xf>
    <xf numFmtId="0" fontId="8" fillId="2" borderId="0" xfId="0" applyFont="1" applyFill="1" applyAlignment="1">
      <alignment vertical="center"/>
    </xf>
    <xf numFmtId="0" fontId="30" fillId="2" borderId="25" xfId="0" applyFont="1" applyFill="1" applyBorder="1" applyAlignment="1">
      <alignment vertical="center"/>
    </xf>
    <xf numFmtId="166" fontId="9" fillId="2" borderId="20" xfId="10" applyNumberFormat="1" applyFont="1" applyFill="1" applyBorder="1" applyAlignment="1">
      <alignment vertical="center"/>
    </xf>
    <xf numFmtId="166" fontId="9" fillId="2" borderId="26" xfId="10" applyNumberFormat="1" applyFont="1" applyFill="1" applyBorder="1" applyAlignment="1">
      <alignment horizontal="center" vertical="center"/>
    </xf>
    <xf numFmtId="0" fontId="9" fillId="2" borderId="25" xfId="0" applyFont="1" applyFill="1" applyBorder="1" applyAlignment="1">
      <alignment vertical="center"/>
    </xf>
    <xf numFmtId="171" fontId="9" fillId="2" borderId="20" xfId="10" applyNumberFormat="1" applyFont="1" applyFill="1" applyBorder="1" applyAlignment="1">
      <alignment vertical="center"/>
    </xf>
    <xf numFmtId="171" fontId="8" fillId="2" borderId="20" xfId="0" applyNumberFormat="1" applyFont="1" applyFill="1" applyBorder="1" applyAlignment="1">
      <alignment vertical="center"/>
    </xf>
    <xf numFmtId="9" fontId="9" fillId="2" borderId="26" xfId="11" applyFont="1" applyFill="1" applyBorder="1" applyAlignment="1">
      <alignment horizontal="center" vertical="center"/>
    </xf>
    <xf numFmtId="171" fontId="9" fillId="2" borderId="20" xfId="0" applyNumberFormat="1" applyFont="1" applyFill="1" applyBorder="1" applyAlignment="1">
      <alignment vertical="center"/>
    </xf>
    <xf numFmtId="0" fontId="9" fillId="2" borderId="0" xfId="0" applyFont="1" applyFill="1"/>
    <xf numFmtId="0" fontId="9" fillId="2" borderId="27" xfId="0" applyFont="1" applyFill="1" applyBorder="1" applyAlignment="1">
      <alignment vertical="center"/>
    </xf>
    <xf numFmtId="171" fontId="9" fillId="2" borderId="21" xfId="10" applyNumberFormat="1" applyFont="1" applyFill="1" applyBorder="1" applyAlignment="1">
      <alignment vertical="center"/>
    </xf>
    <xf numFmtId="171" fontId="8" fillId="2" borderId="21" xfId="0" applyNumberFormat="1" applyFont="1" applyFill="1" applyBorder="1" applyAlignment="1">
      <alignment vertical="center"/>
    </xf>
    <xf numFmtId="9" fontId="9" fillId="2" borderId="28" xfId="11" applyFont="1" applyFill="1" applyBorder="1" applyAlignment="1">
      <alignment horizontal="center" vertical="center"/>
    </xf>
    <xf numFmtId="0" fontId="10" fillId="3" borderId="22" xfId="0" applyFont="1" applyFill="1" applyBorder="1" applyAlignment="1">
      <alignment horizontal="center" vertical="center"/>
    </xf>
    <xf numFmtId="171" fontId="10" fillId="2" borderId="7" xfId="0" applyNumberFormat="1" applyFont="1" applyFill="1" applyBorder="1" applyAlignment="1">
      <alignment vertical="center"/>
    </xf>
    <xf numFmtId="9" fontId="10" fillId="2" borderId="13" xfId="11" applyFont="1" applyFill="1" applyBorder="1" applyAlignment="1">
      <alignment horizontal="center" vertical="center"/>
    </xf>
    <xf numFmtId="0" fontId="8" fillId="0" borderId="0" xfId="0" applyFont="1" applyAlignment="1">
      <alignment vertical="center"/>
    </xf>
    <xf numFmtId="0" fontId="9" fillId="2" borderId="36" xfId="0" applyFont="1" applyFill="1" applyBorder="1" applyAlignment="1">
      <alignment vertical="center"/>
    </xf>
    <xf numFmtId="171" fontId="9" fillId="2" borderId="32" xfId="10" applyNumberFormat="1" applyFont="1" applyFill="1" applyBorder="1" applyAlignment="1">
      <alignment vertical="center"/>
    </xf>
    <xf numFmtId="171" fontId="9" fillId="2" borderId="37" xfId="10" applyNumberFormat="1" applyFont="1" applyFill="1" applyBorder="1" applyAlignment="1">
      <alignment vertical="center"/>
    </xf>
    <xf numFmtId="171" fontId="9" fillId="2" borderId="36" xfId="10" applyNumberFormat="1" applyFont="1" applyFill="1" applyBorder="1" applyAlignment="1">
      <alignment vertical="center"/>
    </xf>
    <xf numFmtId="169" fontId="9" fillId="2" borderId="37" xfId="11" applyNumberFormat="1" applyFont="1" applyFill="1" applyBorder="1" applyAlignment="1">
      <alignment horizontal="center" vertical="center"/>
    </xf>
    <xf numFmtId="171" fontId="32" fillId="2" borderId="32" xfId="10" applyNumberFormat="1" applyFont="1" applyFill="1" applyBorder="1" applyAlignment="1">
      <alignment vertical="center"/>
    </xf>
    <xf numFmtId="10" fontId="9" fillId="2" borderId="37" xfId="11" applyNumberFormat="1" applyFont="1" applyFill="1" applyBorder="1" applyAlignment="1">
      <alignment horizontal="center" vertical="center"/>
    </xf>
    <xf numFmtId="0" fontId="9" fillId="2" borderId="38" xfId="0" applyFont="1" applyFill="1" applyBorder="1" applyAlignment="1">
      <alignment vertical="center"/>
    </xf>
    <xf numFmtId="171" fontId="9" fillId="2" borderId="39" xfId="10" applyNumberFormat="1" applyFont="1" applyFill="1" applyBorder="1" applyAlignment="1">
      <alignment vertical="center"/>
    </xf>
    <xf numFmtId="171" fontId="9" fillId="2" borderId="40" xfId="10" applyNumberFormat="1" applyFont="1" applyFill="1" applyBorder="1" applyAlignment="1">
      <alignment vertical="center"/>
    </xf>
    <xf numFmtId="171" fontId="10" fillId="2" borderId="7" xfId="10" applyNumberFormat="1" applyFont="1" applyFill="1" applyBorder="1" applyAlignment="1">
      <alignment vertical="center"/>
    </xf>
    <xf numFmtId="171" fontId="10" fillId="2" borderId="13" xfId="0" applyNumberFormat="1" applyFont="1" applyFill="1" applyBorder="1" applyAlignment="1">
      <alignment vertical="center"/>
    </xf>
    <xf numFmtId="171" fontId="9" fillId="2" borderId="10" xfId="0" applyNumberFormat="1" applyFont="1" applyFill="1" applyBorder="1" applyAlignment="1">
      <alignment vertical="center"/>
    </xf>
    <xf numFmtId="171" fontId="9" fillId="2" borderId="1" xfId="0" applyNumberFormat="1" applyFont="1" applyFill="1" applyBorder="1" applyAlignment="1">
      <alignment vertical="center"/>
    </xf>
    <xf numFmtId="10" fontId="9" fillId="2" borderId="11" xfId="11" applyNumberFormat="1" applyFont="1" applyFill="1" applyBorder="1" applyAlignment="1">
      <alignment horizontal="center" vertical="center"/>
    </xf>
    <xf numFmtId="0" fontId="31" fillId="2" borderId="0" xfId="0" applyFont="1" applyFill="1"/>
    <xf numFmtId="0" fontId="8" fillId="2" borderId="0" xfId="0" applyFont="1" applyFill="1" applyAlignment="1">
      <alignment horizontal="left" indent="1"/>
    </xf>
    <xf numFmtId="0" fontId="8" fillId="0" borderId="0" xfId="0" applyFont="1" applyAlignment="1">
      <alignment horizontal="left" indent="1"/>
    </xf>
    <xf numFmtId="0" fontId="9" fillId="2" borderId="25" xfId="0" applyFont="1" applyFill="1" applyBorder="1"/>
    <xf numFmtId="172" fontId="9" fillId="2" borderId="26" xfId="0" applyNumberFormat="1" applyFont="1" applyFill="1" applyBorder="1"/>
    <xf numFmtId="168" fontId="9" fillId="2" borderId="25" xfId="10" applyNumberFormat="1" applyFont="1" applyFill="1" applyBorder="1" applyAlignment="1">
      <alignment horizontal="left"/>
    </xf>
    <xf numFmtId="172" fontId="9" fillId="2" borderId="26" xfId="10" applyNumberFormat="1" applyFont="1" applyFill="1" applyBorder="1"/>
    <xf numFmtId="0" fontId="9" fillId="2" borderId="27" xfId="0" applyFont="1" applyFill="1" applyBorder="1"/>
    <xf numFmtId="172" fontId="9" fillId="2" borderId="28" xfId="0" applyNumberFormat="1" applyFont="1" applyFill="1" applyBorder="1"/>
    <xf numFmtId="172" fontId="10" fillId="2" borderId="13" xfId="0" applyNumberFormat="1" applyFont="1" applyFill="1" applyBorder="1"/>
    <xf numFmtId="172" fontId="9" fillId="2" borderId="26" xfId="1" applyNumberFormat="1" applyFont="1" applyFill="1" applyBorder="1"/>
    <xf numFmtId="3" fontId="9" fillId="2" borderId="0" xfId="0" applyNumberFormat="1" applyFont="1" applyFill="1"/>
    <xf numFmtId="168" fontId="9" fillId="2" borderId="29" xfId="10" applyNumberFormat="1" applyFont="1" applyFill="1" applyBorder="1" applyAlignment="1">
      <alignment horizontal="left"/>
    </xf>
    <xf numFmtId="172" fontId="9" fillId="2" borderId="30" xfId="10" applyNumberFormat="1" applyFont="1" applyFill="1" applyBorder="1"/>
    <xf numFmtId="168" fontId="10" fillId="3" borderId="18" xfId="10" applyNumberFormat="1" applyFont="1" applyFill="1" applyBorder="1" applyAlignment="1">
      <alignment horizontal="center"/>
    </xf>
    <xf numFmtId="172" fontId="9" fillId="2" borderId="11" xfId="10" applyNumberFormat="1" applyFont="1" applyFill="1" applyBorder="1"/>
    <xf numFmtId="3" fontId="9" fillId="2" borderId="4" xfId="0" applyNumberFormat="1" applyFont="1" applyFill="1" applyBorder="1"/>
    <xf numFmtId="168" fontId="9" fillId="2" borderId="0" xfId="0" applyNumberFormat="1" applyFont="1" applyFill="1"/>
    <xf numFmtId="172" fontId="9" fillId="2" borderId="43" xfId="0" applyNumberFormat="1" applyFont="1" applyFill="1" applyBorder="1" applyAlignment="1">
      <alignment vertical="center"/>
    </xf>
    <xf numFmtId="168" fontId="9" fillId="3" borderId="46" xfId="10" applyNumberFormat="1" applyFont="1" applyFill="1" applyBorder="1" applyAlignment="1">
      <alignment vertical="center"/>
    </xf>
    <xf numFmtId="0" fontId="8" fillId="3" borderId="42" xfId="0" applyFont="1" applyFill="1" applyBorder="1" applyAlignment="1">
      <alignment vertical="center"/>
    </xf>
    <xf numFmtId="172" fontId="9" fillId="2" borderId="44" xfId="0" applyNumberFormat="1" applyFont="1" applyFill="1" applyBorder="1" applyAlignment="1">
      <alignment vertical="center"/>
    </xf>
    <xf numFmtId="172" fontId="9" fillId="2" borderId="45" xfId="0" applyNumberFormat="1" applyFont="1" applyFill="1" applyBorder="1" applyAlignment="1">
      <alignment vertical="center"/>
    </xf>
    <xf numFmtId="172" fontId="8" fillId="2" borderId="44" xfId="0" applyNumberFormat="1" applyFont="1" applyFill="1" applyBorder="1" applyAlignment="1">
      <alignment vertical="center"/>
    </xf>
    <xf numFmtId="172" fontId="8" fillId="2" borderId="11" xfId="1" applyNumberFormat="1" applyFont="1" applyFill="1" applyBorder="1" applyAlignment="1">
      <alignment vertical="center"/>
    </xf>
    <xf numFmtId="41" fontId="8" fillId="2" borderId="5" xfId="1" applyFont="1" applyFill="1" applyBorder="1"/>
    <xf numFmtId="41" fontId="8" fillId="2" borderId="5" xfId="0" applyNumberFormat="1" applyFont="1" applyFill="1" applyBorder="1"/>
    <xf numFmtId="166" fontId="10" fillId="2" borderId="6" xfId="10" applyNumberFormat="1" applyFont="1" applyFill="1" applyBorder="1"/>
    <xf numFmtId="172" fontId="10" fillId="2" borderId="22" xfId="0" applyNumberFormat="1" applyFont="1" applyFill="1" applyBorder="1" applyAlignment="1">
      <alignment vertical="center"/>
    </xf>
    <xf numFmtId="172" fontId="9" fillId="2" borderId="26" xfId="0" applyNumberFormat="1" applyFont="1" applyFill="1" applyBorder="1" applyAlignment="1">
      <alignment vertical="center"/>
    </xf>
    <xf numFmtId="172" fontId="9" fillId="2" borderId="28" xfId="0" applyNumberFormat="1" applyFont="1" applyFill="1" applyBorder="1" applyAlignment="1">
      <alignment vertical="center"/>
    </xf>
    <xf numFmtId="169" fontId="9" fillId="2" borderId="4" xfId="11" applyNumberFormat="1" applyFont="1" applyFill="1" applyBorder="1"/>
    <xf numFmtId="166" fontId="10" fillId="2" borderId="4" xfId="10" applyNumberFormat="1" applyFont="1" applyFill="1" applyBorder="1"/>
    <xf numFmtId="166" fontId="9" fillId="2" borderId="26" xfId="10" applyNumberFormat="1" applyFont="1" applyFill="1" applyBorder="1" applyAlignment="1">
      <alignment vertical="center"/>
    </xf>
    <xf numFmtId="172" fontId="9" fillId="2" borderId="20" xfId="10" applyNumberFormat="1" applyFont="1" applyFill="1" applyBorder="1" applyAlignment="1">
      <alignment vertical="center"/>
    </xf>
    <xf numFmtId="172" fontId="8" fillId="2" borderId="20" xfId="0" applyNumberFormat="1" applyFont="1" applyFill="1" applyBorder="1" applyAlignment="1">
      <alignment vertical="center"/>
    </xf>
    <xf numFmtId="172" fontId="9" fillId="2" borderId="20" xfId="0" applyNumberFormat="1" applyFont="1" applyFill="1" applyBorder="1" applyAlignment="1">
      <alignment vertical="center"/>
    </xf>
    <xf numFmtId="172" fontId="9" fillId="2" borderId="21" xfId="10" applyNumberFormat="1" applyFont="1" applyFill="1" applyBorder="1" applyAlignment="1">
      <alignment vertical="center"/>
    </xf>
    <xf numFmtId="172" fontId="8" fillId="2" borderId="21" xfId="0" applyNumberFormat="1" applyFont="1" applyFill="1" applyBorder="1" applyAlignment="1">
      <alignment vertical="center"/>
    </xf>
    <xf numFmtId="0" fontId="10" fillId="5" borderId="22" xfId="0" applyFont="1" applyFill="1" applyBorder="1" applyAlignment="1">
      <alignment horizontal="center" vertical="center"/>
    </xf>
    <xf numFmtId="172" fontId="10" fillId="2" borderId="52" xfId="0" applyNumberFormat="1" applyFont="1" applyFill="1" applyBorder="1" applyAlignment="1">
      <alignment vertical="center"/>
    </xf>
    <xf numFmtId="172" fontId="10" fillId="2" borderId="51" xfId="0" applyNumberFormat="1" applyFont="1" applyFill="1" applyBorder="1" applyAlignment="1">
      <alignment vertical="center"/>
    </xf>
    <xf numFmtId="0" fontId="8" fillId="2" borderId="16" xfId="0" applyFont="1" applyFill="1" applyBorder="1"/>
    <xf numFmtId="0" fontId="8" fillId="2" borderId="15" xfId="0" applyFont="1" applyFill="1" applyBorder="1"/>
    <xf numFmtId="0" fontId="8" fillId="2" borderId="16" xfId="0" applyFont="1" applyFill="1" applyBorder="1" applyAlignment="1">
      <alignment vertical="center"/>
    </xf>
    <xf numFmtId="0" fontId="29" fillId="2" borderId="0" xfId="0" applyFont="1" applyFill="1" applyAlignment="1">
      <alignment horizontal="left" vertical="top" wrapText="1"/>
    </xf>
    <xf numFmtId="0" fontId="29" fillId="2" borderId="15" xfId="0" applyFont="1" applyFill="1" applyBorder="1" applyAlignment="1">
      <alignment horizontal="left" vertical="top" wrapText="1"/>
    </xf>
    <xf numFmtId="0" fontId="10" fillId="2" borderId="0" xfId="0" applyFont="1" applyFill="1" applyAlignment="1">
      <alignment horizontal="center" wrapText="1"/>
    </xf>
    <xf numFmtId="166" fontId="9" fillId="2" borderId="0" xfId="10" applyNumberFormat="1" applyFont="1" applyFill="1" applyBorder="1"/>
    <xf numFmtId="166" fontId="8" fillId="2" borderId="0" xfId="0" applyNumberFormat="1" applyFont="1" applyFill="1"/>
    <xf numFmtId="0" fontId="24" fillId="2" borderId="0" xfId="0" applyFont="1" applyFill="1" applyAlignment="1">
      <alignment horizontal="center" vertical="center"/>
    </xf>
    <xf numFmtId="0" fontId="32" fillId="2" borderId="0" xfId="0" applyFont="1" applyFill="1" applyAlignment="1">
      <alignment horizontal="center"/>
    </xf>
    <xf numFmtId="0" fontId="7" fillId="2" borderId="15" xfId="0" applyFont="1" applyFill="1" applyBorder="1"/>
    <xf numFmtId="0" fontId="8" fillId="2" borderId="10" xfId="0" applyFont="1" applyFill="1" applyBorder="1"/>
    <xf numFmtId="0" fontId="8" fillId="2" borderId="1" xfId="0" applyFont="1" applyFill="1" applyBorder="1"/>
    <xf numFmtId="0" fontId="8" fillId="2" borderId="11" xfId="0" applyFont="1" applyFill="1" applyBorder="1"/>
    <xf numFmtId="0" fontId="8" fillId="2" borderId="15" xfId="0" applyFont="1" applyFill="1" applyBorder="1" applyAlignment="1">
      <alignment vertical="center"/>
    </xf>
    <xf numFmtId="0" fontId="8" fillId="2" borderId="15" xfId="0" applyFont="1" applyFill="1" applyBorder="1" applyAlignment="1">
      <alignment horizontal="left" vertical="center" indent="1"/>
    </xf>
    <xf numFmtId="0" fontId="9" fillId="2" borderId="0" xfId="0" applyFont="1" applyFill="1" applyAlignment="1">
      <alignment vertical="center"/>
    </xf>
    <xf numFmtId="0" fontId="11" fillId="2" borderId="0" xfId="0" applyFont="1" applyFill="1" applyAlignment="1">
      <alignment horizontal="center" vertical="center"/>
    </xf>
    <xf numFmtId="0" fontId="16" fillId="2" borderId="0" xfId="0" applyFont="1" applyFill="1"/>
    <xf numFmtId="0" fontId="10" fillId="5" borderId="18" xfId="0" applyFont="1" applyFill="1" applyBorder="1" applyAlignment="1">
      <alignment horizontal="center" vertical="center"/>
    </xf>
    <xf numFmtId="0" fontId="30" fillId="0" borderId="25" xfId="0" applyFont="1" applyBorder="1" applyAlignment="1">
      <alignment vertical="center"/>
    </xf>
    <xf numFmtId="166" fontId="9" fillId="0" borderId="20" xfId="10" applyNumberFormat="1" applyFont="1" applyBorder="1" applyAlignment="1">
      <alignment vertical="center"/>
    </xf>
    <xf numFmtId="0" fontId="9" fillId="0" borderId="25" xfId="0" applyFont="1" applyBorder="1" applyAlignment="1">
      <alignment vertical="center"/>
    </xf>
    <xf numFmtId="164" fontId="8" fillId="0" borderId="20" xfId="12" applyFont="1" applyBorder="1" applyAlignment="1">
      <alignment vertical="center"/>
    </xf>
    <xf numFmtId="0" fontId="8" fillId="0" borderId="20" xfId="0" applyFont="1" applyBorder="1" applyAlignment="1">
      <alignment horizontal="center" vertical="center"/>
    </xf>
    <xf numFmtId="164" fontId="9" fillId="0" borderId="20" xfId="12" applyFont="1" applyBorder="1" applyAlignment="1">
      <alignment vertical="center"/>
    </xf>
    <xf numFmtId="172" fontId="8" fillId="0" borderId="20" xfId="0" applyNumberFormat="1" applyFont="1" applyBorder="1" applyAlignment="1">
      <alignment vertical="center"/>
    </xf>
    <xf numFmtId="172" fontId="9" fillId="0" borderId="20" xfId="10" applyNumberFormat="1" applyFont="1" applyBorder="1" applyAlignment="1">
      <alignment vertical="center"/>
    </xf>
    <xf numFmtId="172" fontId="8" fillId="0" borderId="26" xfId="0" applyNumberFormat="1" applyFont="1" applyBorder="1" applyAlignment="1">
      <alignment vertical="center"/>
    </xf>
    <xf numFmtId="0" fontId="9" fillId="0" borderId="29" xfId="0" applyFont="1" applyBorder="1" applyAlignment="1">
      <alignment vertical="center"/>
    </xf>
    <xf numFmtId="164" fontId="8" fillId="0" borderId="50" xfId="12" applyFont="1" applyBorder="1" applyAlignment="1">
      <alignment vertical="center"/>
    </xf>
    <xf numFmtId="0" fontId="8" fillId="0" borderId="50" xfId="0" applyFont="1" applyBorder="1" applyAlignment="1">
      <alignment horizontal="center" vertical="center"/>
    </xf>
    <xf numFmtId="164" fontId="9" fillId="0" borderId="50" xfId="12" applyFont="1" applyBorder="1" applyAlignment="1">
      <alignment vertical="center"/>
    </xf>
    <xf numFmtId="172" fontId="8" fillId="0" borderId="50" xfId="0" applyNumberFormat="1" applyFont="1" applyBorder="1" applyAlignment="1">
      <alignment vertical="center"/>
    </xf>
    <xf numFmtId="172" fontId="9" fillId="0" borderId="50" xfId="10" applyNumberFormat="1" applyFont="1" applyBorder="1" applyAlignment="1">
      <alignment vertical="center"/>
    </xf>
    <xf numFmtId="172" fontId="8" fillId="0" borderId="30" xfId="0" applyNumberFormat="1" applyFont="1" applyBorder="1" applyAlignment="1">
      <alignment vertical="center"/>
    </xf>
    <xf numFmtId="164" fontId="7" fillId="0" borderId="54" xfId="12" applyFont="1" applyBorder="1" applyAlignment="1">
      <alignment vertical="center"/>
    </xf>
    <xf numFmtId="164" fontId="7" fillId="0" borderId="55" xfId="12" applyFont="1" applyBorder="1" applyAlignment="1">
      <alignment vertical="center"/>
    </xf>
    <xf numFmtId="172" fontId="7" fillId="0" borderId="55" xfId="0" applyNumberFormat="1" applyFont="1" applyBorder="1" applyAlignment="1">
      <alignment vertical="center"/>
    </xf>
    <xf numFmtId="172" fontId="7" fillId="0" borderId="56" xfId="0" applyNumberFormat="1" applyFont="1" applyBorder="1" applyAlignment="1">
      <alignment vertical="center"/>
    </xf>
    <xf numFmtId="0" fontId="8" fillId="2" borderId="53" xfId="0" applyFont="1" applyFill="1" applyBorder="1" applyAlignment="1">
      <alignment vertical="center"/>
    </xf>
    <xf numFmtId="172" fontId="8" fillId="2" borderId="53" xfId="0" applyNumberFormat="1" applyFont="1" applyFill="1" applyBorder="1" applyAlignment="1">
      <alignment vertical="center"/>
    </xf>
    <xf numFmtId="0" fontId="8" fillId="2" borderId="20" xfId="0" applyFont="1" applyFill="1" applyBorder="1" applyAlignment="1">
      <alignment vertical="center"/>
    </xf>
    <xf numFmtId="15" fontId="9" fillId="2" borderId="15" xfId="0" applyNumberFormat="1" applyFont="1" applyFill="1" applyBorder="1" applyAlignment="1">
      <alignment vertical="center"/>
    </xf>
    <xf numFmtId="0" fontId="8" fillId="2" borderId="15" xfId="0" applyFont="1" applyFill="1" applyBorder="1" applyAlignment="1">
      <alignment horizontal="left" indent="6"/>
    </xf>
    <xf numFmtId="0" fontId="35" fillId="2" borderId="0" xfId="0" applyFont="1" applyFill="1" applyAlignment="1">
      <alignment vertical="center"/>
    </xf>
    <xf numFmtId="166" fontId="35" fillId="2" borderId="0" xfId="0" applyNumberFormat="1" applyFont="1" applyFill="1" applyAlignment="1">
      <alignment vertical="center"/>
    </xf>
    <xf numFmtId="0" fontId="14" fillId="2" borderId="10" xfId="0" applyFont="1" applyFill="1" applyBorder="1"/>
    <xf numFmtId="0" fontId="14" fillId="2" borderId="1" xfId="0" applyFont="1" applyFill="1" applyBorder="1"/>
    <xf numFmtId="0" fontId="14" fillId="2" borderId="11" xfId="0" applyFont="1" applyFill="1" applyBorder="1"/>
    <xf numFmtId="0" fontId="8" fillId="2" borderId="0" xfId="0" applyFont="1" applyFill="1" applyAlignment="1">
      <alignment vertical="top" wrapText="1"/>
    </xf>
    <xf numFmtId="171" fontId="8" fillId="2" borderId="20" xfId="1" applyNumberFormat="1" applyFont="1" applyFill="1" applyBorder="1"/>
    <xf numFmtId="171" fontId="8" fillId="2" borderId="20" xfId="0" applyNumberFormat="1" applyFont="1" applyFill="1" applyBorder="1"/>
    <xf numFmtId="171" fontId="7" fillId="2" borderId="20" xfId="0" applyNumberFormat="1" applyFont="1" applyFill="1" applyBorder="1"/>
    <xf numFmtId="166" fontId="9" fillId="0" borderId="20" xfId="10" applyNumberFormat="1" applyFont="1" applyBorder="1" applyAlignment="1">
      <alignment horizontal="center" vertical="center"/>
    </xf>
    <xf numFmtId="41" fontId="9" fillId="0" borderId="20" xfId="1" applyFont="1" applyBorder="1" applyAlignment="1">
      <alignment horizontal="center" vertical="center"/>
    </xf>
    <xf numFmtId="41" fontId="9" fillId="0" borderId="50" xfId="1" applyFont="1" applyBorder="1" applyAlignment="1">
      <alignment horizontal="center" vertical="center"/>
    </xf>
    <xf numFmtId="166" fontId="7" fillId="0" borderId="55" xfId="0" applyNumberFormat="1" applyFont="1" applyBorder="1" applyAlignment="1">
      <alignment horizontal="center" vertical="center"/>
    </xf>
    <xf numFmtId="0" fontId="8" fillId="0" borderId="15" xfId="0" applyFont="1" applyBorder="1"/>
    <xf numFmtId="0" fontId="8" fillId="0" borderId="16" xfId="0" applyFont="1" applyBorder="1"/>
    <xf numFmtId="0" fontId="15" fillId="0" borderId="0" xfId="2" quotePrefix="1" applyFont="1" applyBorder="1" applyAlignment="1"/>
    <xf numFmtId="0" fontId="8" fillId="0" borderId="10" xfId="0" applyFont="1" applyBorder="1"/>
    <xf numFmtId="0" fontId="8" fillId="0" borderId="11" xfId="0" applyFont="1" applyBorder="1"/>
    <xf numFmtId="0" fontId="8" fillId="2" borderId="15" xfId="0" applyFont="1" applyFill="1" applyBorder="1" applyAlignment="1">
      <alignment horizontal="left" vertical="center" wrapText="1"/>
    </xf>
    <xf numFmtId="0" fontId="8" fillId="2" borderId="0" xfId="0" applyFont="1" applyFill="1" applyAlignment="1">
      <alignment horizontal="left" vertical="center" wrapText="1"/>
    </xf>
    <xf numFmtId="0" fontId="25" fillId="4" borderId="1" xfId="3" applyFont="1" applyFill="1" applyBorder="1" applyAlignment="1">
      <alignment vertical="center"/>
    </xf>
    <xf numFmtId="0" fontId="25" fillId="4" borderId="19" xfId="3" applyFont="1" applyFill="1" applyBorder="1" applyAlignment="1">
      <alignment horizontal="left" vertical="center" indent="1"/>
    </xf>
    <xf numFmtId="14" fontId="26" fillId="4" borderId="1" xfId="3" applyNumberFormat="1" applyFont="1" applyFill="1" applyBorder="1" applyAlignment="1">
      <alignment horizontal="left" vertical="center"/>
    </xf>
    <xf numFmtId="167" fontId="25" fillId="4" borderId="19" xfId="13" applyFont="1" applyFill="1" applyBorder="1" applyAlignment="1">
      <alignment vertical="center"/>
    </xf>
    <xf numFmtId="167" fontId="25" fillId="4" borderId="1" xfId="13" applyFont="1" applyFill="1" applyBorder="1" applyAlignment="1">
      <alignment vertical="center"/>
    </xf>
    <xf numFmtId="167" fontId="36" fillId="4" borderId="11" xfId="13" applyFont="1" applyFill="1" applyBorder="1" applyAlignment="1">
      <alignment horizontal="center" vertical="center"/>
    </xf>
    <xf numFmtId="0" fontId="10" fillId="4" borderId="10" xfId="3" applyFont="1" applyFill="1" applyBorder="1" applyAlignment="1">
      <alignment horizontal="left" vertical="center"/>
    </xf>
    <xf numFmtId="0" fontId="10" fillId="4" borderId="1" xfId="3" applyFont="1" applyFill="1" applyBorder="1" applyAlignment="1">
      <alignment horizontal="left" vertical="center"/>
    </xf>
    <xf numFmtId="0" fontId="10" fillId="4" borderId="1" xfId="3" applyFont="1" applyFill="1" applyBorder="1" applyAlignment="1">
      <alignment vertical="center"/>
    </xf>
    <xf numFmtId="167" fontId="10" fillId="4" borderId="1" xfId="13" applyFont="1" applyFill="1" applyBorder="1" applyAlignment="1">
      <alignment vertical="center"/>
    </xf>
    <xf numFmtId="167" fontId="9" fillId="4" borderId="11" xfId="13" applyFont="1" applyFill="1" applyBorder="1" applyAlignment="1">
      <alignment horizontal="left" vertical="center"/>
    </xf>
    <xf numFmtId="0" fontId="8" fillId="2" borderId="15" xfId="0" applyFont="1" applyFill="1" applyBorder="1" applyAlignment="1">
      <alignment horizontal="left" wrapText="1"/>
    </xf>
    <xf numFmtId="0" fontId="17" fillId="2" borderId="0" xfId="0" applyFont="1" applyFill="1" applyAlignment="1">
      <alignment horizontal="left" wrapText="1"/>
    </xf>
    <xf numFmtId="0" fontId="17" fillId="2" borderId="16" xfId="0" applyFont="1" applyFill="1" applyBorder="1" applyAlignment="1">
      <alignment horizontal="left" wrapText="1"/>
    </xf>
    <xf numFmtId="0" fontId="17" fillId="2" borderId="0" xfId="3" applyFont="1" applyFill="1" applyAlignment="1">
      <alignment horizontal="left" vertical="center"/>
    </xf>
    <xf numFmtId="0" fontId="17" fillId="2" borderId="0" xfId="3" applyFont="1" applyFill="1" applyAlignment="1">
      <alignment vertical="center"/>
    </xf>
    <xf numFmtId="0" fontId="8" fillId="2" borderId="0" xfId="0" applyFont="1" applyFill="1" applyAlignment="1">
      <alignment horizontal="left" wrapText="1"/>
    </xf>
    <xf numFmtId="0" fontId="8" fillId="2" borderId="16" xfId="0" applyFont="1" applyFill="1" applyBorder="1" applyAlignment="1">
      <alignment horizontal="left" wrapText="1"/>
    </xf>
    <xf numFmtId="0" fontId="8" fillId="2" borderId="0" xfId="0" applyFont="1" applyFill="1" applyAlignment="1">
      <alignment horizontal="center" wrapText="1"/>
    </xf>
    <xf numFmtId="0" fontId="9" fillId="0" borderId="23" xfId="0" applyFont="1" applyBorder="1" applyAlignment="1">
      <alignment horizontal="center" vertical="center"/>
    </xf>
    <xf numFmtId="0" fontId="9" fillId="0" borderId="49" xfId="0" applyFont="1" applyBorder="1" applyAlignment="1">
      <alignment horizontal="left" vertical="center" wrapText="1"/>
    </xf>
    <xf numFmtId="0" fontId="9" fillId="0" borderId="49" xfId="0" applyFont="1" applyBorder="1" applyAlignment="1">
      <alignment horizontal="center" vertical="center"/>
    </xf>
    <xf numFmtId="0" fontId="9" fillId="0" borderId="49" xfId="0" applyFont="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left" vertical="center" wrapText="1"/>
    </xf>
    <xf numFmtId="0" fontId="9" fillId="0" borderId="20" xfId="0" applyFont="1" applyBorder="1" applyAlignment="1">
      <alignment horizontal="center" vertical="center"/>
    </xf>
    <xf numFmtId="0" fontId="9" fillId="0" borderId="20" xfId="0" applyFont="1" applyBorder="1" applyAlignment="1">
      <alignment horizontal="center" vertical="center" wrapText="1"/>
    </xf>
    <xf numFmtId="0" fontId="9" fillId="0" borderId="26" xfId="0" applyFont="1" applyBorder="1" applyAlignment="1">
      <alignment horizontal="center" vertical="center"/>
    </xf>
    <xf numFmtId="0" fontId="9" fillId="0" borderId="62" xfId="0" applyFont="1" applyBorder="1" applyAlignment="1">
      <alignment horizontal="center" vertical="center" wrapText="1"/>
    </xf>
    <xf numFmtId="0" fontId="9" fillId="0" borderId="50" xfId="0" applyFont="1" applyBorder="1" applyAlignment="1">
      <alignment horizontal="center" vertical="center"/>
    </xf>
    <xf numFmtId="0" fontId="9" fillId="0" borderId="50" xfId="0" applyFont="1" applyBorder="1" applyAlignment="1">
      <alignment horizontal="center" vertical="center" wrapText="1"/>
    </xf>
    <xf numFmtId="0" fontId="9" fillId="0" borderId="30" xfId="0" applyFont="1" applyBorder="1" applyAlignment="1">
      <alignment horizontal="center" vertical="center"/>
    </xf>
    <xf numFmtId="0" fontId="10" fillId="2" borderId="15" xfId="0" applyFont="1" applyFill="1" applyBorder="1" applyAlignment="1">
      <alignment horizontal="center"/>
    </xf>
    <xf numFmtId="0" fontId="11" fillId="2" borderId="0" xfId="0" applyFont="1" applyFill="1" applyAlignment="1">
      <alignment vertical="center"/>
    </xf>
    <xf numFmtId="0" fontId="31" fillId="2" borderId="0" xfId="0" applyFont="1" applyFill="1" applyAlignment="1">
      <alignment horizontal="center" vertical="center"/>
    </xf>
    <xf numFmtId="0" fontId="31" fillId="2" borderId="0" xfId="0" applyFont="1" applyFill="1" applyAlignment="1">
      <alignment vertical="center"/>
    </xf>
    <xf numFmtId="0" fontId="11" fillId="2" borderId="0" xfId="0" applyFont="1" applyFill="1" applyAlignment="1">
      <alignment horizontal="left" vertical="center"/>
    </xf>
    <xf numFmtId="0" fontId="10" fillId="2" borderId="0" xfId="0" applyFont="1" applyFill="1" applyAlignment="1">
      <alignment horizontal="right" vertical="center"/>
    </xf>
    <xf numFmtId="170" fontId="10" fillId="2" borderId="0" xfId="10" applyNumberFormat="1" applyFont="1" applyFill="1" applyBorder="1" applyAlignment="1">
      <alignment vertical="center"/>
    </xf>
    <xf numFmtId="3" fontId="24" fillId="2" borderId="0" xfId="0" applyNumberFormat="1" applyFont="1" applyFill="1" applyAlignment="1">
      <alignment horizontal="center" vertical="center"/>
    </xf>
    <xf numFmtId="3" fontId="9" fillId="2" borderId="0" xfId="0" applyNumberFormat="1" applyFont="1" applyFill="1" applyAlignment="1">
      <alignment vertical="center"/>
    </xf>
    <xf numFmtId="10" fontId="9" fillId="2" borderId="0" xfId="11" applyNumberFormat="1" applyFont="1" applyFill="1" applyBorder="1" applyAlignment="1">
      <alignment horizontal="center" vertical="center"/>
    </xf>
    <xf numFmtId="43" fontId="9" fillId="2" borderId="15" xfId="10" applyFont="1" applyFill="1" applyBorder="1"/>
    <xf numFmtId="43" fontId="9" fillId="2" borderId="0" xfId="10" applyFont="1" applyFill="1" applyBorder="1"/>
    <xf numFmtId="0" fontId="9" fillId="2" borderId="16" xfId="10" applyNumberFormat="1" applyFont="1" applyFill="1" applyBorder="1" applyAlignment="1">
      <alignment vertical="top" wrapText="1"/>
    </xf>
    <xf numFmtId="0" fontId="8" fillId="2" borderId="16" xfId="0" applyFont="1" applyFill="1" applyBorder="1" applyAlignment="1">
      <alignment horizontal="left" indent="1"/>
    </xf>
    <xf numFmtId="0" fontId="8" fillId="2" borderId="0" xfId="0" applyFont="1" applyFill="1" applyAlignment="1">
      <alignment wrapText="1"/>
    </xf>
    <xf numFmtId="0" fontId="10" fillId="2" borderId="0" xfId="0" applyFont="1" applyFill="1"/>
    <xf numFmtId="168" fontId="9" fillId="2" borderId="0" xfId="10" applyNumberFormat="1" applyFont="1" applyFill="1" applyBorder="1"/>
    <xf numFmtId="0" fontId="32" fillId="2" borderId="0" xfId="0" applyFont="1" applyFill="1" applyAlignment="1">
      <alignment horizontal="left"/>
    </xf>
    <xf numFmtId="10" fontId="8" fillId="2" borderId="0" xfId="11" applyNumberFormat="1" applyFont="1" applyFill="1" applyBorder="1" applyAlignment="1">
      <alignment horizontal="left" indent="1"/>
    </xf>
    <xf numFmtId="0" fontId="10" fillId="2" borderId="15" xfId="0" applyFont="1" applyFill="1" applyBorder="1"/>
    <xf numFmtId="168" fontId="9" fillId="2" borderId="15" xfId="10" applyNumberFormat="1" applyFont="1" applyFill="1" applyBorder="1"/>
    <xf numFmtId="41" fontId="8" fillId="2" borderId="0" xfId="1" applyFont="1" applyFill="1" applyBorder="1"/>
    <xf numFmtId="0" fontId="14" fillId="2" borderId="15" xfId="0" applyFont="1" applyFill="1" applyBorder="1"/>
    <xf numFmtId="3" fontId="8" fillId="2" borderId="0" xfId="0" applyNumberFormat="1" applyFont="1" applyFill="1"/>
    <xf numFmtId="41" fontId="8" fillId="2" borderId="0" xfId="0" applyNumberFormat="1" applyFont="1" applyFill="1"/>
    <xf numFmtId="0" fontId="32" fillId="2" borderId="15" xfId="0" applyFont="1" applyFill="1" applyBorder="1" applyAlignment="1">
      <alignment horizontal="left" vertical="top"/>
    </xf>
    <xf numFmtId="0" fontId="8" fillId="2" borderId="15" xfId="0" applyFont="1" applyFill="1" applyBorder="1" applyAlignment="1">
      <alignment vertical="top" wrapText="1"/>
    </xf>
    <xf numFmtId="0" fontId="31" fillId="2" borderId="0" xfId="0" applyFont="1" applyFill="1" applyAlignment="1">
      <alignment horizontal="center"/>
    </xf>
    <xf numFmtId="0" fontId="9" fillId="2" borderId="15" xfId="0" applyFont="1" applyFill="1" applyBorder="1"/>
    <xf numFmtId="166" fontId="31" fillId="2" borderId="0" xfId="10" applyNumberFormat="1" applyFont="1" applyFill="1" applyBorder="1" applyAlignment="1">
      <alignment horizontal="center"/>
    </xf>
    <xf numFmtId="0" fontId="9" fillId="2" borderId="0" xfId="0" applyFont="1" applyFill="1" applyAlignment="1">
      <alignment horizontal="center"/>
    </xf>
    <xf numFmtId="0" fontId="31" fillId="2" borderId="15" xfId="0" applyFont="1" applyFill="1" applyBorder="1"/>
    <xf numFmtId="0" fontId="24" fillId="0" borderId="0" xfId="2" applyFont="1" applyBorder="1" applyAlignment="1">
      <alignment horizontal="center"/>
    </xf>
    <xf numFmtId="166" fontId="24" fillId="2" borderId="0" xfId="2" applyNumberFormat="1" applyFont="1" applyFill="1" applyBorder="1" applyAlignment="1">
      <alignment horizontal="center" vertical="center"/>
    </xf>
    <xf numFmtId="0" fontId="24" fillId="2" borderId="0" xfId="2" applyFont="1" applyFill="1" applyBorder="1" applyAlignment="1">
      <alignment horizontal="center" vertical="center"/>
    </xf>
    <xf numFmtId="9" fontId="9" fillId="2" borderId="20" xfId="11" applyFont="1" applyFill="1" applyBorder="1" applyAlignment="1">
      <alignment horizontal="center" vertical="center"/>
    </xf>
    <xf numFmtId="9" fontId="9" fillId="2" borderId="21" xfId="11" applyFont="1" applyFill="1" applyBorder="1" applyAlignment="1">
      <alignment horizontal="center" vertical="center"/>
    </xf>
    <xf numFmtId="9" fontId="10" fillId="2" borderId="51" xfId="11" applyFont="1" applyFill="1" applyBorder="1" applyAlignment="1">
      <alignment horizontal="center" vertical="center"/>
    </xf>
    <xf numFmtId="9" fontId="10" fillId="2" borderId="41" xfId="11" applyFont="1" applyFill="1" applyBorder="1" applyAlignment="1">
      <alignment horizontal="center" vertical="center"/>
    </xf>
    <xf numFmtId="0" fontId="24" fillId="2" borderId="0" xfId="2" applyFont="1" applyFill="1" applyBorder="1" applyAlignment="1">
      <alignment horizontal="left" indent="1"/>
    </xf>
    <xf numFmtId="0" fontId="37" fillId="2" borderId="0" xfId="0" applyFont="1" applyFill="1" applyAlignment="1">
      <alignment horizontal="center"/>
    </xf>
    <xf numFmtId="0" fontId="38" fillId="2" borderId="0" xfId="0" applyFont="1" applyFill="1" applyAlignment="1">
      <alignment horizontal="center" vertical="top"/>
    </xf>
    <xf numFmtId="0" fontId="24" fillId="0" borderId="20" xfId="2" applyFont="1" applyBorder="1" applyAlignment="1">
      <alignment horizontal="center" vertical="center"/>
    </xf>
    <xf numFmtId="166" fontId="24" fillId="0" borderId="20" xfId="2" applyNumberFormat="1" applyFont="1" applyBorder="1" applyAlignment="1">
      <alignment horizontal="center" vertical="center"/>
    </xf>
    <xf numFmtId="0" fontId="24" fillId="0" borderId="26" xfId="2" applyFont="1" applyBorder="1" applyAlignment="1">
      <alignment horizontal="center" vertical="center"/>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39" fillId="3" borderId="25" xfId="0" applyFont="1" applyFill="1" applyBorder="1" applyAlignment="1">
      <alignment horizontal="center" vertical="center"/>
    </xf>
    <xf numFmtId="0" fontId="9" fillId="0" borderId="26" xfId="0" applyFont="1" applyBorder="1" applyAlignment="1">
      <alignment horizontal="left" vertical="center"/>
    </xf>
    <xf numFmtId="0" fontId="39" fillId="3" borderId="29" xfId="0" applyFont="1" applyFill="1" applyBorder="1" applyAlignment="1">
      <alignment horizontal="center" vertical="center"/>
    </xf>
    <xf numFmtId="0" fontId="9" fillId="0" borderId="30" xfId="0" applyFont="1" applyBorder="1" applyAlignment="1">
      <alignment horizontal="left" vertical="center"/>
    </xf>
    <xf numFmtId="0" fontId="39" fillId="0" borderId="0" xfId="0" applyFont="1" applyAlignment="1">
      <alignment vertical="center"/>
    </xf>
    <xf numFmtId="0" fontId="9" fillId="0" borderId="15" xfId="0" applyFont="1" applyBorder="1" applyAlignment="1">
      <alignment horizontal="left" vertical="center"/>
    </xf>
    <xf numFmtId="0" fontId="9" fillId="0" borderId="0" xfId="0" applyFont="1" applyAlignment="1">
      <alignment horizontal="left" vertical="center"/>
    </xf>
    <xf numFmtId="0" fontId="7" fillId="0" borderId="0" xfId="0" applyFont="1" applyAlignment="1">
      <alignment wrapText="1"/>
    </xf>
    <xf numFmtId="0" fontId="7" fillId="0" borderId="15" xfId="0" applyFont="1" applyBorder="1" applyAlignment="1">
      <alignment wrapText="1"/>
    </xf>
    <xf numFmtId="0" fontId="7" fillId="0" borderId="0" xfId="0" applyFont="1" applyAlignment="1">
      <alignment horizontal="left" wrapText="1"/>
    </xf>
    <xf numFmtId="0" fontId="8" fillId="0" borderId="15" xfId="0" applyFont="1" applyBorder="1" applyAlignment="1">
      <alignment horizontal="left" vertical="center"/>
    </xf>
    <xf numFmtId="0" fontId="9" fillId="0" borderId="20" xfId="0" applyFont="1" applyBorder="1" applyAlignment="1">
      <alignment vertical="center"/>
    </xf>
    <xf numFmtId="0" fontId="9" fillId="0" borderId="20" xfId="0" applyFont="1" applyBorder="1" applyAlignment="1">
      <alignment horizontal="left" vertical="center"/>
    </xf>
    <xf numFmtId="0" fontId="9" fillId="0" borderId="50" xfId="0" applyFont="1" applyBorder="1" applyAlignment="1">
      <alignment horizontal="left" vertical="center"/>
    </xf>
    <xf numFmtId="0" fontId="8" fillId="0" borderId="0" xfId="0" applyFont="1" applyAlignment="1">
      <alignment vertical="center" wrapText="1"/>
    </xf>
    <xf numFmtId="0" fontId="8" fillId="0" borderId="15" xfId="0" applyFont="1" applyBorder="1" applyAlignment="1">
      <alignment vertical="center" wrapText="1"/>
    </xf>
    <xf numFmtId="0" fontId="8" fillId="0" borderId="15" xfId="0" applyFont="1" applyBorder="1" applyAlignment="1">
      <alignment horizontal="left" vertical="center" wrapText="1"/>
    </xf>
    <xf numFmtId="0" fontId="8" fillId="0" borderId="0" xfId="0" applyFont="1" applyAlignment="1">
      <alignment horizontal="left" vertical="center" wrapText="1"/>
    </xf>
    <xf numFmtId="3" fontId="24" fillId="2" borderId="0" xfId="2" applyNumberFormat="1" applyFont="1" applyFill="1" applyBorder="1" applyAlignment="1">
      <alignment horizontal="center" vertical="center"/>
    </xf>
    <xf numFmtId="0" fontId="40" fillId="2" borderId="0" xfId="0" applyFont="1" applyFill="1" applyAlignment="1">
      <alignment horizontal="center" vertical="top"/>
    </xf>
    <xf numFmtId="0" fontId="24" fillId="2" borderId="0" xfId="2" applyFont="1" applyFill="1" applyBorder="1" applyAlignment="1">
      <alignment horizontal="center"/>
    </xf>
    <xf numFmtId="169" fontId="24" fillId="2" borderId="0" xfId="11" applyNumberFormat="1" applyFont="1" applyFill="1" applyBorder="1"/>
    <xf numFmtId="0" fontId="19" fillId="2" borderId="15" xfId="0" applyFont="1" applyFill="1" applyBorder="1" applyAlignment="1">
      <alignment horizontal="left" indent="1"/>
    </xf>
    <xf numFmtId="0" fontId="32" fillId="2" borderId="15" xfId="0" applyFont="1" applyFill="1" applyBorder="1" applyAlignment="1">
      <alignment horizontal="left" vertical="top" indent="7"/>
    </xf>
    <xf numFmtId="169" fontId="32" fillId="2" borderId="15" xfId="11" applyNumberFormat="1" applyFont="1" applyFill="1" applyBorder="1" applyAlignment="1">
      <alignment horizontal="left" indent="7"/>
    </xf>
    <xf numFmtId="0" fontId="41" fillId="2" borderId="0" xfId="0" applyFont="1" applyFill="1" applyAlignment="1">
      <alignment horizontal="center"/>
    </xf>
    <xf numFmtId="0" fontId="24" fillId="2" borderId="0" xfId="0" applyFont="1" applyFill="1" applyAlignment="1">
      <alignment horizontal="left" indent="2"/>
    </xf>
    <xf numFmtId="166" fontId="24" fillId="2" borderId="0" xfId="10" applyNumberFormat="1" applyFont="1" applyFill="1" applyBorder="1" applyAlignment="1">
      <alignment horizontal="left" indent="2"/>
    </xf>
    <xf numFmtId="166" fontId="31" fillId="2" borderId="0" xfId="10" applyNumberFormat="1" applyFont="1" applyFill="1" applyBorder="1" applyAlignment="1">
      <alignment horizontal="left" indent="2"/>
    </xf>
    <xf numFmtId="166" fontId="9" fillId="2" borderId="0" xfId="10" applyNumberFormat="1" applyFont="1" applyFill="1" applyBorder="1" applyAlignment="1">
      <alignment horizontal="left" indent="2"/>
    </xf>
    <xf numFmtId="0" fontId="9" fillId="2" borderId="0" xfId="0" applyFont="1" applyFill="1" applyAlignment="1">
      <alignment horizontal="left" indent="2"/>
    </xf>
    <xf numFmtId="166" fontId="11" fillId="2" borderId="0" xfId="10" applyNumberFormat="1" applyFont="1" applyFill="1" applyBorder="1" applyAlignment="1">
      <alignment horizontal="left" indent="2"/>
    </xf>
    <xf numFmtId="0" fontId="31" fillId="2" borderId="0" xfId="0" applyFont="1" applyFill="1" applyAlignment="1">
      <alignment horizontal="left" indent="2"/>
    </xf>
    <xf numFmtId="166" fontId="24" fillId="2" borderId="0" xfId="2" applyNumberFormat="1" applyFont="1" applyFill="1" applyBorder="1" applyAlignment="1">
      <alignment horizontal="left" indent="2"/>
    </xf>
    <xf numFmtId="0" fontId="42" fillId="0" borderId="0" xfId="0" applyFont="1" applyAlignment="1">
      <alignment vertical="center" wrapText="1"/>
    </xf>
    <xf numFmtId="43" fontId="22" fillId="2" borderId="17" xfId="9" applyFont="1" applyFill="1" applyBorder="1" applyAlignment="1">
      <alignment vertical="center"/>
    </xf>
    <xf numFmtId="43" fontId="23" fillId="2" borderId="7" xfId="9" applyFont="1" applyFill="1" applyBorder="1" applyAlignment="1">
      <alignment vertical="center"/>
    </xf>
    <xf numFmtId="0" fontId="9" fillId="2" borderId="7" xfId="3" applyFont="1" applyFill="1" applyBorder="1" applyAlignment="1">
      <alignment vertical="center"/>
    </xf>
    <xf numFmtId="0" fontId="10" fillId="6" borderId="23" xfId="3" applyFont="1" applyFill="1" applyBorder="1" applyAlignment="1">
      <alignment horizontal="center" vertical="center"/>
    </xf>
    <xf numFmtId="0" fontId="10" fillId="6" borderId="24" xfId="3" applyFont="1" applyFill="1" applyBorder="1" applyAlignment="1">
      <alignment horizontal="center" vertical="center"/>
    </xf>
    <xf numFmtId="0" fontId="10"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8" xfId="0" applyFont="1" applyFill="1" applyBorder="1" applyAlignment="1">
      <alignment horizontal="center"/>
    </xf>
    <xf numFmtId="0" fontId="10" fillId="6" borderId="2" xfId="0" applyFont="1" applyFill="1" applyBorder="1" applyAlignment="1">
      <alignment horizontal="center" wrapText="1"/>
    </xf>
    <xf numFmtId="0" fontId="10" fillId="6" borderId="2" xfId="0" applyFont="1" applyFill="1" applyBorder="1" applyAlignment="1">
      <alignment horizontal="center"/>
    </xf>
    <xf numFmtId="0" fontId="10" fillId="6" borderId="9"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35" xfId="0" applyFont="1" applyFill="1" applyBorder="1" applyAlignment="1">
      <alignment horizontal="center" vertical="center"/>
    </xf>
    <xf numFmtId="167" fontId="10" fillId="6" borderId="33" xfId="0" applyNumberFormat="1" applyFont="1" applyFill="1" applyBorder="1" applyAlignment="1">
      <alignment horizontal="center" vertical="center" wrapText="1"/>
    </xf>
    <xf numFmtId="167" fontId="10" fillId="6" borderId="34" xfId="0" applyNumberFormat="1" applyFont="1" applyFill="1" applyBorder="1" applyAlignment="1">
      <alignment horizontal="center" vertical="center"/>
    </xf>
    <xf numFmtId="167" fontId="10" fillId="6" borderId="35" xfId="0" applyNumberFormat="1" applyFont="1" applyFill="1" applyBorder="1" applyAlignment="1">
      <alignment horizontal="center" vertical="center"/>
    </xf>
    <xf numFmtId="0" fontId="10" fillId="6" borderId="23" xfId="0" applyFont="1" applyFill="1" applyBorder="1" applyAlignment="1">
      <alignment horizontal="center"/>
    </xf>
    <xf numFmtId="168" fontId="10" fillId="6" borderId="24" xfId="10" applyNumberFormat="1" applyFont="1" applyFill="1" applyBorder="1" applyAlignment="1">
      <alignment horizontal="center"/>
    </xf>
    <xf numFmtId="168" fontId="10" fillId="6" borderId="24" xfId="10" applyNumberFormat="1" applyFont="1" applyFill="1" applyBorder="1" applyAlignment="1">
      <alignment horizontal="center" vertical="center"/>
    </xf>
    <xf numFmtId="0" fontId="10" fillId="6" borderId="49" xfId="0" applyFont="1" applyFill="1" applyBorder="1" applyAlignment="1">
      <alignment horizontal="center" vertical="center" wrapText="1"/>
    </xf>
    <xf numFmtId="0" fontId="10" fillId="6" borderId="49" xfId="0" applyFont="1" applyFill="1" applyBorder="1" applyAlignment="1">
      <alignment horizontal="center" vertical="center"/>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2" fillId="0" borderId="68" xfId="0" applyFont="1" applyBorder="1" applyAlignment="1">
      <alignment horizontal="center" vertical="center" wrapText="1"/>
    </xf>
    <xf numFmtId="14" fontId="12" fillId="0" borderId="68" xfId="0" applyNumberFormat="1" applyFont="1" applyBorder="1" applyAlignment="1">
      <alignment horizontal="center" vertical="center" wrapText="1"/>
    </xf>
    <xf numFmtId="0" fontId="12" fillId="0" borderId="67" xfId="0" applyFont="1" applyBorder="1" applyAlignment="1">
      <alignment horizontal="right" vertical="center" wrapText="1"/>
    </xf>
    <xf numFmtId="43" fontId="22" fillId="2" borderId="17" xfId="9" applyFont="1" applyFill="1" applyBorder="1" applyAlignment="1">
      <alignment horizontal="left" vertical="center"/>
    </xf>
    <xf numFmtId="43" fontId="22" fillId="2" borderId="7" xfId="9" applyFont="1" applyFill="1" applyBorder="1" applyAlignment="1">
      <alignment horizontal="left" vertical="center"/>
    </xf>
    <xf numFmtId="0" fontId="23" fillId="2" borderId="7" xfId="3" applyFont="1" applyFill="1" applyBorder="1" applyAlignment="1">
      <alignment horizontal="center" vertical="center"/>
    </xf>
    <xf numFmtId="0" fontId="23" fillId="2" borderId="31" xfId="3" applyFont="1" applyFill="1" applyBorder="1" applyAlignment="1">
      <alignment horizontal="center" vertical="center"/>
    </xf>
    <xf numFmtId="0" fontId="42" fillId="0" borderId="3" xfId="0" applyFont="1" applyBorder="1" applyAlignment="1">
      <alignment horizontal="center" vertical="center" wrapText="1"/>
    </xf>
    <xf numFmtId="0" fontId="10" fillId="6" borderId="12" xfId="0" applyFont="1" applyFill="1" applyBorder="1" applyAlignment="1">
      <alignment horizontal="left"/>
    </xf>
    <xf numFmtId="0" fontId="10" fillId="6" borderId="7" xfId="0" applyFont="1" applyFill="1" applyBorder="1" applyAlignment="1">
      <alignment horizontal="left"/>
    </xf>
    <xf numFmtId="0" fontId="10" fillId="6" borderId="13" xfId="0" applyFont="1" applyFill="1" applyBorder="1" applyAlignment="1">
      <alignment horizontal="left"/>
    </xf>
    <xf numFmtId="0" fontId="8" fillId="2" borderId="8" xfId="0" applyFont="1" applyFill="1" applyBorder="1" applyAlignment="1">
      <alignment horizontal="left" vertical="center"/>
    </xf>
    <xf numFmtId="0" fontId="8" fillId="2" borderId="2"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 xfId="0" applyFont="1" applyFill="1" applyBorder="1" applyAlignment="1">
      <alignment horizontal="left" vertical="center"/>
    </xf>
    <xf numFmtId="0" fontId="8" fillId="2" borderId="11" xfId="0" applyFont="1" applyFill="1" applyBorder="1" applyAlignment="1">
      <alignment horizontal="left" vertical="center"/>
    </xf>
    <xf numFmtId="0" fontId="18" fillId="3" borderId="15" xfId="0" applyFont="1" applyFill="1" applyBorder="1" applyAlignment="1">
      <alignment horizontal="center" vertical="center" wrapText="1"/>
    </xf>
    <xf numFmtId="0" fontId="18" fillId="3" borderId="0" xfId="0" applyFont="1" applyFill="1" applyAlignment="1">
      <alignment horizontal="center" vertical="center" wrapText="1"/>
    </xf>
    <xf numFmtId="168" fontId="9" fillId="3" borderId="63" xfId="10" applyNumberFormat="1" applyFont="1" applyFill="1" applyBorder="1" applyAlignment="1">
      <alignment horizontal="left" vertical="center"/>
    </xf>
    <xf numFmtId="168" fontId="9" fillId="3" borderId="64" xfId="10" applyNumberFormat="1" applyFont="1" applyFill="1" applyBorder="1" applyAlignment="1">
      <alignment horizontal="left" vertical="center"/>
    </xf>
    <xf numFmtId="168" fontId="9" fillId="3" borderId="65" xfId="10" applyNumberFormat="1" applyFont="1" applyFill="1" applyBorder="1" applyAlignment="1">
      <alignment horizontal="left" vertical="center"/>
    </xf>
    <xf numFmtId="168" fontId="9" fillId="3" borderId="66" xfId="10" applyNumberFormat="1" applyFont="1" applyFill="1" applyBorder="1" applyAlignment="1">
      <alignment horizontal="left" vertical="center"/>
    </xf>
    <xf numFmtId="0" fontId="9" fillId="2" borderId="15" xfId="0" applyFont="1" applyFill="1" applyBorder="1" applyAlignment="1">
      <alignment horizontal="left" indent="21"/>
    </xf>
    <xf numFmtId="0" fontId="9" fillId="2" borderId="0" xfId="0" applyFont="1" applyFill="1" applyAlignment="1">
      <alignment horizontal="left" indent="21"/>
    </xf>
    <xf numFmtId="0" fontId="8" fillId="2" borderId="15" xfId="0" applyFont="1" applyFill="1" applyBorder="1" applyAlignment="1">
      <alignment horizontal="left" vertical="top" wrapText="1"/>
    </xf>
    <xf numFmtId="0" fontId="8" fillId="2" borderId="0" xfId="0" applyFont="1" applyFill="1" applyAlignment="1">
      <alignment horizontal="left" vertical="top" wrapText="1"/>
    </xf>
    <xf numFmtId="0" fontId="29" fillId="2" borderId="15" xfId="0" applyFont="1" applyFill="1" applyBorder="1" applyAlignment="1">
      <alignment horizontal="left" vertical="center" wrapText="1"/>
    </xf>
    <xf numFmtId="0" fontId="29" fillId="2" borderId="0" xfId="0" applyFont="1" applyFill="1" applyAlignment="1">
      <alignment horizontal="left" vertical="center" wrapText="1"/>
    </xf>
    <xf numFmtId="0" fontId="8" fillId="2" borderId="15" xfId="0" applyFont="1" applyFill="1" applyBorder="1" applyAlignment="1">
      <alignment horizontal="left" vertical="center" wrapText="1"/>
    </xf>
    <xf numFmtId="0" fontId="8" fillId="2" borderId="0" xfId="0" applyFont="1" applyFill="1" applyAlignment="1">
      <alignment horizontal="left" vertical="center" wrapText="1"/>
    </xf>
    <xf numFmtId="168" fontId="10" fillId="3" borderId="47" xfId="10" applyNumberFormat="1" applyFont="1" applyFill="1" applyBorder="1" applyAlignment="1">
      <alignment horizontal="left" vertical="center"/>
    </xf>
    <xf numFmtId="168" fontId="10" fillId="3" borderId="48" xfId="10" applyNumberFormat="1" applyFont="1" applyFill="1" applyBorder="1" applyAlignment="1">
      <alignment horizontal="left" vertical="center"/>
    </xf>
    <xf numFmtId="0" fontId="8" fillId="2" borderId="15" xfId="0" applyFont="1" applyFill="1" applyBorder="1" applyAlignment="1">
      <alignment horizontal="left" vertical="center" wrapText="1" indent="1"/>
    </xf>
    <xf numFmtId="0" fontId="8" fillId="2" borderId="0" xfId="0" applyFont="1" applyFill="1" applyAlignment="1">
      <alignment horizontal="left" vertical="center" wrapText="1" indent="1"/>
    </xf>
    <xf numFmtId="0" fontId="10" fillId="6" borderId="15" xfId="0" applyFont="1" applyFill="1" applyBorder="1" applyAlignment="1">
      <alignment horizontal="center" vertical="center"/>
    </xf>
    <xf numFmtId="0" fontId="10" fillId="6" borderId="0" xfId="0" applyFont="1" applyFill="1" applyAlignment="1">
      <alignment horizontal="center" vertical="center"/>
    </xf>
    <xf numFmtId="0" fontId="10" fillId="6" borderId="16" xfId="0" applyFont="1" applyFill="1" applyBorder="1" applyAlignment="1">
      <alignment horizontal="center" vertical="center"/>
    </xf>
    <xf numFmtId="0" fontId="32" fillId="2" borderId="0" xfId="0" applyFont="1" applyFill="1" applyAlignment="1">
      <alignment horizontal="left" vertical="center"/>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28" fillId="2" borderId="15" xfId="0" applyFont="1" applyFill="1" applyBorder="1" applyAlignment="1">
      <alignment horizontal="left" vertical="center" wrapText="1"/>
    </xf>
    <xf numFmtId="0" fontId="28" fillId="2" borderId="0" xfId="0" applyFont="1" applyFill="1" applyAlignment="1">
      <alignment horizontal="left" vertical="center" wrapText="1"/>
    </xf>
    <xf numFmtId="0" fontId="23" fillId="4" borderId="7" xfId="3" applyFont="1" applyFill="1" applyBorder="1" applyAlignment="1">
      <alignment horizontal="center" vertical="center"/>
    </xf>
    <xf numFmtId="0" fontId="23" fillId="4" borderId="31" xfId="3" applyFont="1" applyFill="1" applyBorder="1" applyAlignment="1">
      <alignment horizontal="center" vertical="center"/>
    </xf>
    <xf numFmtId="0" fontId="9" fillId="2" borderId="0" xfId="0" applyFont="1" applyFill="1" applyAlignment="1">
      <alignment horizontal="left" vertical="center" indent="5"/>
    </xf>
    <xf numFmtId="0" fontId="9" fillId="2" borderId="0" xfId="0" applyFont="1" applyFill="1" applyAlignment="1">
      <alignment horizontal="left" indent="5"/>
    </xf>
    <xf numFmtId="0" fontId="9" fillId="2" borderId="0" xfId="10" applyNumberFormat="1" applyFont="1" applyFill="1" applyBorder="1" applyAlignment="1">
      <alignment horizontal="left" vertical="top" wrapText="1" indent="5"/>
    </xf>
    <xf numFmtId="0" fontId="23" fillId="4" borderId="7" xfId="3" applyFont="1" applyFill="1" applyBorder="1" applyAlignment="1">
      <alignment horizontal="left" vertical="center" indent="12"/>
    </xf>
    <xf numFmtId="0" fontId="10" fillId="6" borderId="2" xfId="0" applyFont="1" applyFill="1" applyBorder="1" applyAlignment="1">
      <alignment horizontal="center" vertical="center"/>
    </xf>
    <xf numFmtId="0" fontId="28" fillId="2" borderId="15" xfId="0" applyFont="1" applyFill="1" applyBorder="1" applyAlignment="1">
      <alignment horizontal="left" vertical="center" wrapText="1" indent="1"/>
    </xf>
    <xf numFmtId="0" fontId="28" fillId="2" borderId="0" xfId="0" applyFont="1" applyFill="1" applyAlignment="1">
      <alignment horizontal="left" vertical="center" wrapText="1" indent="1"/>
    </xf>
    <xf numFmtId="0" fontId="10" fillId="6" borderId="12"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13"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24" fillId="2" borderId="0" xfId="0" applyFont="1" applyFill="1" applyAlignment="1">
      <alignment horizontal="center" vertical="center"/>
    </xf>
    <xf numFmtId="0" fontId="8" fillId="3" borderId="25" xfId="0" applyFont="1" applyFill="1" applyBorder="1" applyAlignment="1">
      <alignment horizontal="left"/>
    </xf>
    <xf numFmtId="0" fontId="8" fillId="3" borderId="20" xfId="0" applyFont="1" applyFill="1" applyBorder="1" applyAlignment="1">
      <alignment horizontal="left"/>
    </xf>
    <xf numFmtId="0" fontId="33" fillId="2" borderId="15" xfId="0" applyFont="1" applyFill="1" applyBorder="1" applyAlignment="1">
      <alignment horizontal="left" vertical="center" wrapText="1"/>
    </xf>
    <xf numFmtId="0" fontId="33" fillId="2" borderId="0" xfId="0" applyFont="1" applyFill="1" applyAlignment="1">
      <alignment horizontal="left" vertical="center" wrapText="1"/>
    </xf>
    <xf numFmtId="167" fontId="25" fillId="4" borderId="7" xfId="13" applyFont="1" applyFill="1" applyBorder="1" applyAlignment="1">
      <alignment horizontal="center"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0" xfId="0" applyFont="1" applyBorder="1" applyAlignment="1">
      <alignment horizontal="center" vertical="center" wrapText="1"/>
    </xf>
    <xf numFmtId="0" fontId="10" fillId="6" borderId="23" xfId="0" applyFont="1" applyFill="1" applyBorder="1" applyAlignment="1">
      <alignment horizontal="center" vertical="center"/>
    </xf>
    <xf numFmtId="0" fontId="10" fillId="6" borderId="49" xfId="0" applyFont="1" applyFill="1" applyBorder="1" applyAlignment="1">
      <alignment horizontal="center" vertical="center"/>
    </xf>
    <xf numFmtId="0" fontId="10" fillId="6" borderId="49"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7" fillId="2" borderId="8" xfId="0" applyFont="1" applyFill="1" applyBorder="1" applyAlignment="1">
      <alignment horizontal="left" wrapText="1"/>
    </xf>
    <xf numFmtId="0" fontId="7" fillId="2" borderId="2" xfId="0" applyFont="1" applyFill="1" applyBorder="1" applyAlignment="1">
      <alignment horizontal="left" wrapText="1"/>
    </xf>
    <xf numFmtId="0" fontId="7" fillId="2" borderId="15" xfId="0" applyFont="1" applyFill="1" applyBorder="1" applyAlignment="1">
      <alignment horizontal="left" wrapText="1"/>
    </xf>
    <xf numFmtId="0" fontId="7" fillId="2" borderId="0" xfId="0" applyFont="1" applyFill="1" applyAlignment="1">
      <alignment horizontal="left" wrapText="1"/>
    </xf>
    <xf numFmtId="0" fontId="10" fillId="6" borderId="24"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25" xfId="0" applyFont="1" applyFill="1" applyBorder="1" applyAlignment="1">
      <alignment horizontal="left" vertical="center" wrapText="1" indent="1"/>
    </xf>
    <xf numFmtId="0" fontId="8" fillId="2" borderId="20" xfId="0" applyFont="1" applyFill="1" applyBorder="1" applyAlignment="1">
      <alignment horizontal="left" vertical="center" wrapText="1" indent="1"/>
    </xf>
    <xf numFmtId="0" fontId="8" fillId="2" borderId="26" xfId="0" applyFont="1" applyFill="1" applyBorder="1" applyAlignment="1">
      <alignment horizontal="left" vertical="center" wrapText="1" indent="1"/>
    </xf>
    <xf numFmtId="0" fontId="10" fillId="6" borderId="8"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8" fillId="2" borderId="29" xfId="0" applyFont="1" applyFill="1" applyBorder="1" applyAlignment="1">
      <alignment horizontal="left" vertical="center" wrapText="1" indent="1"/>
    </xf>
    <xf numFmtId="0" fontId="8" fillId="2" borderId="50"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0" fontId="8" fillId="2" borderId="0" xfId="0" applyFont="1" applyFill="1" applyAlignment="1">
      <alignment horizontal="center" wrapText="1"/>
    </xf>
    <xf numFmtId="0" fontId="8" fillId="2" borderId="0" xfId="0" applyFont="1" applyFill="1" applyAlignment="1">
      <alignment horizontal="left" wrapText="1"/>
    </xf>
    <xf numFmtId="0" fontId="10" fillId="6" borderId="14"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3" applyFont="1" applyFill="1" applyBorder="1" applyAlignment="1">
      <alignment horizontal="center" vertical="center" wrapText="1"/>
    </xf>
    <xf numFmtId="0" fontId="10" fillId="6" borderId="10" xfId="3" applyFont="1" applyFill="1" applyBorder="1" applyAlignment="1">
      <alignment horizontal="center" vertical="center" wrapText="1"/>
    </xf>
    <xf numFmtId="0" fontId="10" fillId="6" borderId="8" xfId="3" applyFont="1" applyFill="1" applyBorder="1" applyAlignment="1">
      <alignment horizontal="center" vertical="center"/>
    </xf>
    <xf numFmtId="0" fontId="10" fillId="6" borderId="10" xfId="3" applyFont="1" applyFill="1" applyBorder="1" applyAlignment="1">
      <alignment horizontal="center" vertical="center"/>
    </xf>
    <xf numFmtId="0" fontId="10" fillId="6" borderId="58"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8" fillId="2" borderId="60" xfId="0" applyFont="1" applyFill="1" applyBorder="1" applyAlignment="1">
      <alignment horizontal="left" vertical="center" wrapText="1" indent="1"/>
    </xf>
    <xf numFmtId="0" fontId="8" fillId="2" borderId="53" xfId="0" applyFont="1" applyFill="1" applyBorder="1" applyAlignment="1">
      <alignment horizontal="left" vertical="center" wrapText="1" indent="1"/>
    </xf>
    <xf numFmtId="0" fontId="8" fillId="2" borderId="61" xfId="0" applyFont="1" applyFill="1" applyBorder="1" applyAlignment="1">
      <alignment horizontal="left" vertical="center" wrapText="1" indent="1"/>
    </xf>
    <xf numFmtId="0" fontId="8" fillId="2" borderId="15" xfId="0" applyFont="1" applyFill="1" applyBorder="1" applyAlignment="1">
      <alignment horizontal="left" wrapText="1"/>
    </xf>
    <xf numFmtId="0" fontId="8" fillId="2" borderId="16" xfId="0" applyFont="1" applyFill="1" applyBorder="1" applyAlignment="1">
      <alignment horizontal="left" wrapText="1"/>
    </xf>
    <xf numFmtId="0" fontId="8" fillId="2" borderId="16" xfId="0" applyFont="1" applyFill="1" applyBorder="1" applyAlignment="1">
      <alignment horizontal="left" vertical="top" wrapText="1"/>
    </xf>
    <xf numFmtId="0" fontId="25" fillId="4" borderId="12" xfId="3" applyFont="1" applyFill="1" applyBorder="1" applyAlignment="1">
      <alignment horizontal="left" vertical="center"/>
    </xf>
    <xf numFmtId="0" fontId="25" fillId="4" borderId="7" xfId="3" applyFont="1" applyFill="1" applyBorder="1" applyAlignment="1">
      <alignment horizontal="left" vertical="center"/>
    </xf>
    <xf numFmtId="0" fontId="25" fillId="4" borderId="1" xfId="3" applyFont="1" applyFill="1" applyBorder="1" applyAlignment="1">
      <alignment horizontal="center" vertical="center"/>
    </xf>
    <xf numFmtId="0" fontId="25" fillId="4" borderId="57" xfId="3" applyFont="1" applyFill="1" applyBorder="1" applyAlignment="1">
      <alignment horizontal="center" vertical="center"/>
    </xf>
    <xf numFmtId="0" fontId="25" fillId="4" borderId="17" xfId="3" applyFont="1" applyFill="1" applyBorder="1" applyAlignment="1">
      <alignment horizontal="left" vertical="center"/>
    </xf>
    <xf numFmtId="0" fontId="26" fillId="0" borderId="7" xfId="3" applyFont="1" applyBorder="1" applyAlignment="1">
      <alignment horizontal="center" vertical="center"/>
    </xf>
    <xf numFmtId="0" fontId="26" fillId="0" borderId="13" xfId="3" applyFont="1" applyBorder="1" applyAlignment="1">
      <alignment horizontal="center" vertical="center"/>
    </xf>
    <xf numFmtId="0" fontId="25" fillId="4" borderId="7" xfId="3" applyFont="1" applyFill="1" applyBorder="1" applyAlignment="1">
      <alignment horizontal="center" vertical="center"/>
    </xf>
    <xf numFmtId="0" fontId="25" fillId="4" borderId="31" xfId="3" applyFont="1" applyFill="1" applyBorder="1" applyAlignment="1">
      <alignment horizontal="center" vertical="center"/>
    </xf>
  </cellXfs>
  <cellStyles count="14">
    <cellStyle name="Hipervínculo" xfId="2" builtinId="8"/>
    <cellStyle name="Millares" xfId="10" builtinId="3"/>
    <cellStyle name="Millares [0]" xfId="1" builtinId="6"/>
    <cellStyle name="Millares [0] 2" xfId="5" xr:uid="{00000000-0005-0000-0000-000003000000}"/>
    <cellStyle name="Millares 2" xfId="9" xr:uid="{00000000-0005-0000-0000-000004000000}"/>
    <cellStyle name="Millares 2 3" xfId="13" xr:uid="{00000000-0005-0000-0000-000005000000}"/>
    <cellStyle name="Millares 3" xfId="7" xr:uid="{00000000-0005-0000-0000-000006000000}"/>
    <cellStyle name="Moneda [0]" xfId="12" builtinId="7"/>
    <cellStyle name="Normal" xfId="0" builtinId="0"/>
    <cellStyle name="Normal 2" xfId="3" xr:uid="{00000000-0005-0000-0000-000009000000}"/>
    <cellStyle name="Normal 2 2" xfId="8" xr:uid="{00000000-0005-0000-0000-00000A000000}"/>
    <cellStyle name="Normal 3" xfId="6" xr:uid="{00000000-0005-0000-0000-00000B000000}"/>
    <cellStyle name="Normal 5" xfId="4" xr:uid="{00000000-0005-0000-0000-00000C000000}"/>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An&#225;lisis y c&#225;lculos'!J38"/><Relationship Id="rId2" Type="http://schemas.openxmlformats.org/officeDocument/2006/relationships/hyperlink" Target="#'An&#225;lisis y c&#225;lculos'!I38"/><Relationship Id="rId1" Type="http://schemas.openxmlformats.org/officeDocument/2006/relationships/hyperlink" Target="#'An&#225;lisis y c&#225;lculos'!E38"/><Relationship Id="rId5" Type="http://schemas.openxmlformats.org/officeDocument/2006/relationships/hyperlink" Target="#'An&#225;lisis y c&#225;lculos'!C131"/><Relationship Id="rId4" Type="http://schemas.openxmlformats.org/officeDocument/2006/relationships/hyperlink" Target="#'An&#225;lisis y c&#225;lculos'!E119"/></Relationships>
</file>

<file path=xl/drawings/_rels/drawing2.xml.rels><?xml version="1.0" encoding="UTF-8" standalone="yes"?>
<Relationships xmlns="http://schemas.openxmlformats.org/package/2006/relationships"><Relationship Id="rId2" Type="http://schemas.openxmlformats.org/officeDocument/2006/relationships/hyperlink" Target="#'Pasivos laborales'!D28"/><Relationship Id="rId1" Type="http://schemas.openxmlformats.org/officeDocument/2006/relationships/hyperlink" Target="#'Pasivos laborales'!D15"/></Relationships>
</file>

<file path=xl/drawings/drawing1.xml><?xml version="1.0" encoding="utf-8"?>
<xdr:wsDr xmlns:xdr="http://schemas.openxmlformats.org/drawingml/2006/spreadsheetDrawing" xmlns:a="http://schemas.openxmlformats.org/drawingml/2006/main">
  <xdr:twoCellAnchor>
    <xdr:from>
      <xdr:col>2</xdr:col>
      <xdr:colOff>10583</xdr:colOff>
      <xdr:row>46</xdr:row>
      <xdr:rowOff>42334</xdr:rowOff>
    </xdr:from>
    <xdr:to>
      <xdr:col>2</xdr:col>
      <xdr:colOff>338667</xdr:colOff>
      <xdr:row>47</xdr:row>
      <xdr:rowOff>179917</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217333" y="12467167"/>
          <a:ext cx="328084" cy="328083"/>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t>ⱴ</a:t>
          </a:r>
          <a:endParaRPr lang="es-CO" sz="1100"/>
        </a:p>
      </xdr:txBody>
    </xdr:sp>
    <xdr:clientData/>
  </xdr:twoCellAnchor>
  <xdr:twoCellAnchor>
    <xdr:from>
      <xdr:col>2</xdr:col>
      <xdr:colOff>14817</xdr:colOff>
      <xdr:row>48</xdr:row>
      <xdr:rowOff>120650</xdr:rowOff>
    </xdr:from>
    <xdr:to>
      <xdr:col>2</xdr:col>
      <xdr:colOff>342901</xdr:colOff>
      <xdr:row>50</xdr:row>
      <xdr:rowOff>78316</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3221567" y="12926483"/>
          <a:ext cx="328084" cy="328083"/>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t>
          </a:r>
          <a:endParaRPr lang="es-CO" sz="1100" b="1"/>
        </a:p>
      </xdr:txBody>
    </xdr:sp>
    <xdr:clientData/>
  </xdr:twoCellAnchor>
  <xdr:twoCellAnchor>
    <xdr:from>
      <xdr:col>2</xdr:col>
      <xdr:colOff>8467</xdr:colOff>
      <xdr:row>51</xdr:row>
      <xdr:rowOff>19050</xdr:rowOff>
    </xdr:from>
    <xdr:to>
      <xdr:col>2</xdr:col>
      <xdr:colOff>336551</xdr:colOff>
      <xdr:row>52</xdr:row>
      <xdr:rowOff>167217</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3215217" y="13375217"/>
          <a:ext cx="328084" cy="328083"/>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ዌ</a:t>
          </a:r>
          <a:endParaRPr lang="es-CO" sz="1100"/>
        </a:p>
      </xdr:txBody>
    </xdr:sp>
    <xdr:clientData/>
  </xdr:twoCellAnchor>
  <xdr:twoCellAnchor>
    <xdr:from>
      <xdr:col>1</xdr:col>
      <xdr:colOff>1266825</xdr:colOff>
      <xdr:row>91</xdr:row>
      <xdr:rowOff>16669</xdr:rowOff>
    </xdr:from>
    <xdr:to>
      <xdr:col>1</xdr:col>
      <xdr:colOff>1594909</xdr:colOff>
      <xdr:row>92</xdr:row>
      <xdr:rowOff>168539</xdr:rowOff>
    </xdr:to>
    <xdr:sp macro="" textlink="">
      <xdr:nvSpPr>
        <xdr:cNvPr id="6" name="Rectángulo 5">
          <a:extLst>
            <a:ext uri="{FF2B5EF4-FFF2-40B4-BE49-F238E27FC236}">
              <a16:creationId xmlns:a16="http://schemas.microsoft.com/office/drawing/2014/main" id="{00000000-0008-0000-0100-000006000000}"/>
            </a:ext>
          </a:extLst>
        </xdr:cNvPr>
        <xdr:cNvSpPr/>
      </xdr:nvSpPr>
      <xdr:spPr>
        <a:xfrm>
          <a:off x="1438275" y="23286244"/>
          <a:ext cx="328084" cy="332845"/>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a:t>^</a:t>
          </a:r>
          <a:endParaRPr lang="es-CO" sz="1200"/>
        </a:p>
      </xdr:txBody>
    </xdr:sp>
    <xdr:clientData/>
  </xdr:twoCellAnchor>
  <xdr:twoCellAnchor>
    <xdr:from>
      <xdr:col>1</xdr:col>
      <xdr:colOff>180975</xdr:colOff>
      <xdr:row>122</xdr:row>
      <xdr:rowOff>95250</xdr:rowOff>
    </xdr:from>
    <xdr:to>
      <xdr:col>1</xdr:col>
      <xdr:colOff>509059</xdr:colOff>
      <xdr:row>124</xdr:row>
      <xdr:rowOff>47095</xdr:rowOff>
    </xdr:to>
    <xdr:sp macro="" textlink="">
      <xdr:nvSpPr>
        <xdr:cNvPr id="7" name="Rectángulo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352425" y="29927550"/>
          <a:ext cx="328084" cy="332845"/>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P</a:t>
          </a:r>
          <a:endParaRPr lang="es-CO" sz="1200"/>
        </a:p>
      </xdr:txBody>
    </xdr:sp>
    <xdr:clientData/>
  </xdr:twoCellAnchor>
  <xdr:twoCellAnchor>
    <xdr:from>
      <xdr:col>1</xdr:col>
      <xdr:colOff>171450</xdr:colOff>
      <xdr:row>132</xdr:row>
      <xdr:rowOff>104775</xdr:rowOff>
    </xdr:from>
    <xdr:to>
      <xdr:col>1</xdr:col>
      <xdr:colOff>499534</xdr:colOff>
      <xdr:row>134</xdr:row>
      <xdr:rowOff>75670</xdr:rowOff>
    </xdr:to>
    <xdr:sp macro="" textlink="">
      <xdr:nvSpPr>
        <xdr:cNvPr id="8" name="Rectángulo 7">
          <a:hlinkClick xmlns:r="http://schemas.openxmlformats.org/officeDocument/2006/relationships" r:id="rId5"/>
          <a:extLst>
            <a:ext uri="{FF2B5EF4-FFF2-40B4-BE49-F238E27FC236}">
              <a16:creationId xmlns:a16="http://schemas.microsoft.com/office/drawing/2014/main" id="{00000000-0008-0000-0100-000008000000}"/>
            </a:ext>
          </a:extLst>
        </xdr:cNvPr>
        <xdr:cNvSpPr/>
      </xdr:nvSpPr>
      <xdr:spPr>
        <a:xfrm>
          <a:off x="342900" y="31842075"/>
          <a:ext cx="328084" cy="351895"/>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a:t>
          </a:r>
          <a:endParaRPr lang="es-CO" sz="1200"/>
        </a:p>
      </xdr:txBody>
    </xdr:sp>
    <xdr:clientData/>
  </xdr:twoCellAnchor>
  <xdr:twoCellAnchor>
    <xdr:from>
      <xdr:col>1</xdr:col>
      <xdr:colOff>1209675</xdr:colOff>
      <xdr:row>179</xdr:row>
      <xdr:rowOff>47625</xdr:rowOff>
    </xdr:from>
    <xdr:to>
      <xdr:col>1</xdr:col>
      <xdr:colOff>1537759</xdr:colOff>
      <xdr:row>180</xdr:row>
      <xdr:rowOff>66145</xdr:rowOff>
    </xdr:to>
    <xdr:sp macro="" textlink="">
      <xdr:nvSpPr>
        <xdr:cNvPr id="10" name="Rectángulo 9">
          <a:extLst>
            <a:ext uri="{FF2B5EF4-FFF2-40B4-BE49-F238E27FC236}">
              <a16:creationId xmlns:a16="http://schemas.microsoft.com/office/drawing/2014/main" id="{00000000-0008-0000-0100-00000A000000}"/>
            </a:ext>
          </a:extLst>
        </xdr:cNvPr>
        <xdr:cNvSpPr/>
      </xdr:nvSpPr>
      <xdr:spPr>
        <a:xfrm>
          <a:off x="1381125" y="40357425"/>
          <a:ext cx="328084" cy="332845"/>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a:t>^</a:t>
          </a:r>
          <a:endParaRPr lang="es-CO" sz="1200"/>
        </a:p>
      </xdr:txBody>
    </xdr:sp>
    <xdr:clientData/>
  </xdr:twoCellAnchor>
  <xdr:twoCellAnchor>
    <xdr:from>
      <xdr:col>2</xdr:col>
      <xdr:colOff>0</xdr:colOff>
      <xdr:row>217</xdr:row>
      <xdr:rowOff>2381</xdr:rowOff>
    </xdr:from>
    <xdr:to>
      <xdr:col>2</xdr:col>
      <xdr:colOff>328084</xdr:colOff>
      <xdr:row>219</xdr:row>
      <xdr:rowOff>11376</xdr:rowOff>
    </xdr:to>
    <xdr:sp macro="" textlink="">
      <xdr:nvSpPr>
        <xdr:cNvPr id="11" name="Rectángulo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a:xfrm>
          <a:off x="1790700" y="47713106"/>
          <a:ext cx="328084" cy="332845"/>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P</a:t>
          </a:r>
          <a:endParaRPr lang="es-CO" sz="1200"/>
        </a:p>
      </xdr:txBody>
    </xdr:sp>
    <xdr:clientData/>
  </xdr:twoCellAnchor>
  <xdr:twoCellAnchor>
    <xdr:from>
      <xdr:col>1</xdr:col>
      <xdr:colOff>1209675</xdr:colOff>
      <xdr:row>180</xdr:row>
      <xdr:rowOff>142875</xdr:rowOff>
    </xdr:from>
    <xdr:to>
      <xdr:col>1</xdr:col>
      <xdr:colOff>1537759</xdr:colOff>
      <xdr:row>181</xdr:row>
      <xdr:rowOff>85725</xdr:rowOff>
    </xdr:to>
    <xdr:sp macro="" textlink="">
      <xdr:nvSpPr>
        <xdr:cNvPr id="13" name="Rectángulo 12">
          <a:hlinkClick xmlns:r="http://schemas.openxmlformats.org/officeDocument/2006/relationships" r:id="rId4"/>
          <a:extLst>
            <a:ext uri="{FF2B5EF4-FFF2-40B4-BE49-F238E27FC236}">
              <a16:creationId xmlns:a16="http://schemas.microsoft.com/office/drawing/2014/main" id="{00000000-0008-0000-0100-00000D000000}"/>
            </a:ext>
          </a:extLst>
        </xdr:cNvPr>
        <xdr:cNvSpPr/>
      </xdr:nvSpPr>
      <xdr:spPr>
        <a:xfrm>
          <a:off x="1381125" y="40767000"/>
          <a:ext cx="328084" cy="352425"/>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P</a:t>
          </a:r>
          <a:endParaRPr lang="es-CO"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149492</xdr:colOff>
      <xdr:row>22</xdr:row>
      <xdr:rowOff>92603</xdr:rowOff>
    </xdr:from>
    <xdr:to>
      <xdr:col>1</xdr:col>
      <xdr:colOff>477576</xdr:colOff>
      <xdr:row>24</xdr:row>
      <xdr:rowOff>87311</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329409" y="5722936"/>
          <a:ext cx="328084" cy="354542"/>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a:t>
          </a:r>
          <a:endParaRPr lang="es-CO" sz="1200"/>
        </a:p>
      </xdr:txBody>
    </xdr:sp>
    <xdr:clientData/>
  </xdr:twoCellAnchor>
  <xdr:twoCellAnchor>
    <xdr:from>
      <xdr:col>1</xdr:col>
      <xdr:colOff>1273967</xdr:colOff>
      <xdr:row>40</xdr:row>
      <xdr:rowOff>97896</xdr:rowOff>
    </xdr:from>
    <xdr:to>
      <xdr:col>1</xdr:col>
      <xdr:colOff>1595437</xdr:colOff>
      <xdr:row>42</xdr:row>
      <xdr:rowOff>92604</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3231884" y="9813396"/>
          <a:ext cx="321470" cy="343958"/>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a:t>^</a:t>
          </a:r>
          <a:endParaRPr lang="es-CO"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ropbox\Dropbox\Tatiana%20Forero\Templates%2009-12-2019\Finale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ssica\Videos\Auditool%20-%20programas\3.%20Ingresos%20Operacionales%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vantiGroup\Documents\Ganaderia\Documents\Documents\Clientes%202016\Obiprosa\OBIPROSA%20COLOMBIA%20SA%202016%20(Sync)\V-1%20Gastos%20de%20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D62">
            <v>1.282</v>
          </cell>
          <cell r="E62">
            <v>1.645</v>
          </cell>
          <cell r="F62">
            <v>0.06</v>
          </cell>
        </row>
        <row r="63">
          <cell r="B63">
            <v>0.92</v>
          </cell>
          <cell r="D63">
            <v>1.405</v>
          </cell>
          <cell r="E63">
            <v>1.7509999999999999</v>
          </cell>
          <cell r="F63">
            <v>7.0000000000000007E-2</v>
          </cell>
        </row>
        <row r="64">
          <cell r="B64">
            <v>0.94</v>
          </cell>
          <cell r="D64">
            <v>1.5549999999999999</v>
          </cell>
          <cell r="E64">
            <v>1.881</v>
          </cell>
          <cell r="F64">
            <v>0.08</v>
          </cell>
        </row>
        <row r="65">
          <cell r="B65">
            <v>0.95</v>
          </cell>
          <cell r="D65">
            <v>1.645</v>
          </cell>
          <cell r="E65">
            <v>1.96</v>
          </cell>
          <cell r="F65">
            <v>0.09</v>
          </cell>
        </row>
        <row r="66">
          <cell r="B66">
            <v>0.96</v>
          </cell>
          <cell r="D66">
            <v>1.7509999999999999</v>
          </cell>
          <cell r="E66">
            <v>2.0539999999999998</v>
          </cell>
          <cell r="F66">
            <v>0.1</v>
          </cell>
        </row>
        <row r="67">
          <cell r="B67">
            <v>0.97</v>
          </cell>
          <cell r="D67">
            <v>1.881</v>
          </cell>
          <cell r="E67">
            <v>2.17</v>
          </cell>
          <cell r="F67">
            <v>0.12</v>
          </cell>
        </row>
        <row r="68">
          <cell r="B68">
            <v>0.98</v>
          </cell>
          <cell r="D68">
            <v>2.0539999999999998</v>
          </cell>
          <cell r="E68">
            <v>2.3260000000000001</v>
          </cell>
          <cell r="F68">
            <v>0.14000000000000001</v>
          </cell>
        </row>
        <row r="69">
          <cell r="B69">
            <v>0.99</v>
          </cell>
          <cell r="D69">
            <v>2.327</v>
          </cell>
          <cell r="E69">
            <v>2.5760000000000001</v>
          </cell>
          <cell r="F69">
            <v>0.16</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 val="Reexpresion EF Parte 2"/>
      <sheetName val="Reexpresion EF Parte 1"/>
      <sheetName val="Muestra"/>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C62">
            <v>0</v>
          </cell>
          <cell r="D62">
            <v>1.282</v>
          </cell>
          <cell r="E62">
            <v>1.645</v>
          </cell>
          <cell r="F62">
            <v>0.06</v>
          </cell>
        </row>
        <row r="63">
          <cell r="B63">
            <v>0.92</v>
          </cell>
          <cell r="C63">
            <v>0</v>
          </cell>
          <cell r="D63">
            <v>1.405</v>
          </cell>
          <cell r="E63">
            <v>1.7509999999999999</v>
          </cell>
          <cell r="F63">
            <v>7.0000000000000007E-2</v>
          </cell>
        </row>
        <row r="64">
          <cell r="B64">
            <v>0.94</v>
          </cell>
          <cell r="C64">
            <v>0</v>
          </cell>
          <cell r="D64">
            <v>1.5549999999999999</v>
          </cell>
          <cell r="E64">
            <v>1.881</v>
          </cell>
          <cell r="F64">
            <v>0.08</v>
          </cell>
        </row>
        <row r="65">
          <cell r="B65">
            <v>0.95</v>
          </cell>
          <cell r="C65">
            <v>0</v>
          </cell>
          <cell r="D65">
            <v>1.645</v>
          </cell>
          <cell r="E65">
            <v>1.96</v>
          </cell>
          <cell r="F65">
            <v>0.09</v>
          </cell>
        </row>
        <row r="66">
          <cell r="B66">
            <v>0.96</v>
          </cell>
          <cell r="C66">
            <v>0</v>
          </cell>
          <cell r="D66">
            <v>1.7509999999999999</v>
          </cell>
          <cell r="E66">
            <v>2.0539999999999998</v>
          </cell>
          <cell r="F66">
            <v>0.1</v>
          </cell>
        </row>
        <row r="67">
          <cell r="B67">
            <v>0.97</v>
          </cell>
          <cell r="C67">
            <v>0</v>
          </cell>
          <cell r="D67">
            <v>1.881</v>
          </cell>
          <cell r="E67">
            <v>2.17</v>
          </cell>
          <cell r="F67">
            <v>0.12</v>
          </cell>
        </row>
        <row r="68">
          <cell r="B68">
            <v>0.98</v>
          </cell>
          <cell r="C68">
            <v>0</v>
          </cell>
          <cell r="D68">
            <v>2.0539999999999998</v>
          </cell>
          <cell r="E68">
            <v>2.3260000000000001</v>
          </cell>
          <cell r="F68">
            <v>0.14000000000000001</v>
          </cell>
        </row>
        <row r="69">
          <cell r="B69">
            <v>0.99</v>
          </cell>
          <cell r="C69">
            <v>0</v>
          </cell>
          <cell r="D69">
            <v>2.327</v>
          </cell>
          <cell r="E69">
            <v>2.5760000000000001</v>
          </cell>
          <cell r="F69">
            <v>0.16</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Gastos "/>
      <sheetName val="Sueldos"/>
      <sheetName val="Gastos de nómina"/>
      <sheetName val="Planillas"/>
      <sheetName val="Aprendices"/>
    </sheetNames>
    <sheetDataSet>
      <sheetData sheetId="0"/>
      <sheetData sheetId="1"/>
      <sheetData sheetId="2">
        <row r="7">
          <cell r="A7" t="str">
            <v>OBIPROSA COLOMBIA S.A.</v>
          </cell>
        </row>
        <row r="62">
          <cell r="D62">
            <v>147044.63</v>
          </cell>
        </row>
        <row r="79">
          <cell r="D79">
            <v>58245.245999999999</v>
          </cell>
        </row>
        <row r="87">
          <cell r="F87">
            <v>84017.665000000008</v>
          </cell>
        </row>
        <row r="88">
          <cell r="F88">
            <v>10009.710999999999</v>
          </cell>
        </row>
        <row r="89">
          <cell r="F89">
            <v>83182.737999999998</v>
          </cell>
        </row>
        <row r="90">
          <cell r="F90">
            <v>51958.176999999996</v>
          </cell>
        </row>
        <row r="104">
          <cell r="D104">
            <v>17289.192999999999</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VT56"/>
  <sheetViews>
    <sheetView showGridLines="0" workbookViewId="0">
      <selection activeCell="K3" sqref="K3"/>
    </sheetView>
  </sheetViews>
  <sheetFormatPr baseColWidth="10" defaultColWidth="0" defaultRowHeight="12.75" x14ac:dyDescent="0.2"/>
  <cols>
    <col min="1" max="1" width="2.7109375" style="2" customWidth="1"/>
    <col min="2" max="2" width="50.42578125" style="2" bestFit="1" customWidth="1"/>
    <col min="3" max="3" width="21.5703125" style="2" bestFit="1" customWidth="1"/>
    <col min="4" max="4" width="7" style="2" bestFit="1" customWidth="1"/>
    <col min="5" max="5" width="16.85546875" style="2" customWidth="1"/>
    <col min="6" max="6" width="14.42578125" style="2" customWidth="1"/>
    <col min="7" max="7" width="16.85546875" style="2" customWidth="1"/>
    <col min="8" max="11" width="14.42578125" style="2" customWidth="1"/>
    <col min="12" max="12" width="14.85546875" style="2" customWidth="1"/>
    <col min="13" max="256" width="11.42578125" style="2" hidden="1"/>
    <col min="257" max="258" width="14.42578125" style="2" hidden="1"/>
    <col min="259" max="259" width="4.85546875" style="2" hidden="1"/>
    <col min="260" max="260" width="14.42578125" style="2" hidden="1"/>
    <col min="261" max="261" width="16.85546875" style="2" hidden="1"/>
    <col min="262" max="262" width="14.42578125" style="2" hidden="1"/>
    <col min="263" max="263" width="16.85546875" style="2" hidden="1"/>
    <col min="264" max="267" width="14.42578125" style="2" hidden="1"/>
    <col min="268" max="268" width="24.140625" style="2" hidden="1"/>
    <col min="269" max="512" width="11.42578125" style="2" hidden="1"/>
    <col min="513" max="514" width="14.42578125" style="2" hidden="1"/>
    <col min="515" max="515" width="4.85546875" style="2" hidden="1"/>
    <col min="516" max="516" width="14.42578125" style="2" hidden="1"/>
    <col min="517" max="517" width="16.85546875" style="2" hidden="1"/>
    <col min="518" max="518" width="14.42578125" style="2" hidden="1"/>
    <col min="519" max="519" width="16.85546875" style="2" hidden="1"/>
    <col min="520" max="523" width="14.42578125" style="2" hidden="1"/>
    <col min="524" max="524" width="24.140625" style="2" hidden="1"/>
    <col min="525" max="768" width="11.42578125" style="2" hidden="1"/>
    <col min="769" max="770" width="14.42578125" style="2" hidden="1"/>
    <col min="771" max="771" width="4.85546875" style="2" hidden="1"/>
    <col min="772" max="772" width="14.42578125" style="2" hidden="1"/>
    <col min="773" max="773" width="16.85546875" style="2" hidden="1"/>
    <col min="774" max="774" width="14.42578125" style="2" hidden="1"/>
    <col min="775" max="775" width="16.85546875" style="2" hidden="1"/>
    <col min="776" max="779" width="14.42578125" style="2" hidden="1"/>
    <col min="780" max="780" width="24.140625" style="2" hidden="1"/>
    <col min="781" max="1024" width="11.42578125" style="2" hidden="1"/>
    <col min="1025" max="1026" width="14.42578125" style="2" hidden="1"/>
    <col min="1027" max="1027" width="4.85546875" style="2" hidden="1"/>
    <col min="1028" max="1028" width="14.42578125" style="2" hidden="1"/>
    <col min="1029" max="1029" width="16.85546875" style="2" hidden="1"/>
    <col min="1030" max="1030" width="14.42578125" style="2" hidden="1"/>
    <col min="1031" max="1031" width="16.85546875" style="2" hidden="1"/>
    <col min="1032" max="1035" width="14.42578125" style="2" hidden="1"/>
    <col min="1036" max="1036" width="24.140625" style="2" hidden="1"/>
    <col min="1037" max="1280" width="11.42578125" style="2" hidden="1"/>
    <col min="1281" max="1282" width="14.42578125" style="2" hidden="1"/>
    <col min="1283" max="1283" width="4.85546875" style="2" hidden="1"/>
    <col min="1284" max="1284" width="14.42578125" style="2" hidden="1"/>
    <col min="1285" max="1285" width="16.85546875" style="2" hidden="1"/>
    <col min="1286" max="1286" width="14.42578125" style="2" hidden="1"/>
    <col min="1287" max="1287" width="16.85546875" style="2" hidden="1"/>
    <col min="1288" max="1291" width="14.42578125" style="2" hidden="1"/>
    <col min="1292" max="1292" width="24.140625" style="2" hidden="1"/>
    <col min="1293" max="1536" width="11.42578125" style="2" hidden="1"/>
    <col min="1537" max="1538" width="14.42578125" style="2" hidden="1"/>
    <col min="1539" max="1539" width="4.85546875" style="2" hidden="1"/>
    <col min="1540" max="1540" width="14.42578125" style="2" hidden="1"/>
    <col min="1541" max="1541" width="16.85546875" style="2" hidden="1"/>
    <col min="1542" max="1542" width="14.42578125" style="2" hidden="1"/>
    <col min="1543" max="1543" width="16.85546875" style="2" hidden="1"/>
    <col min="1544" max="1547" width="14.42578125" style="2" hidden="1"/>
    <col min="1548" max="1548" width="24.140625" style="2" hidden="1"/>
    <col min="1549" max="1792" width="11.42578125" style="2" hidden="1"/>
    <col min="1793" max="1794" width="14.42578125" style="2" hidden="1"/>
    <col min="1795" max="1795" width="4.85546875" style="2" hidden="1"/>
    <col min="1796" max="1796" width="14.42578125" style="2" hidden="1"/>
    <col min="1797" max="1797" width="16.85546875" style="2" hidden="1"/>
    <col min="1798" max="1798" width="14.42578125" style="2" hidden="1"/>
    <col min="1799" max="1799" width="16.85546875" style="2" hidden="1"/>
    <col min="1800" max="1803" width="14.42578125" style="2" hidden="1"/>
    <col min="1804" max="1804" width="24.140625" style="2" hidden="1"/>
    <col min="1805" max="2048" width="11.42578125" style="2" hidden="1"/>
    <col min="2049" max="2050" width="14.42578125" style="2" hidden="1"/>
    <col min="2051" max="2051" width="4.85546875" style="2" hidden="1"/>
    <col min="2052" max="2052" width="14.42578125" style="2" hidden="1"/>
    <col min="2053" max="2053" width="16.85546875" style="2" hidden="1"/>
    <col min="2054" max="2054" width="14.42578125" style="2" hidden="1"/>
    <col min="2055" max="2055" width="16.85546875" style="2" hidden="1"/>
    <col min="2056" max="2059" width="14.42578125" style="2" hidden="1"/>
    <col min="2060" max="2060" width="24.140625" style="2" hidden="1"/>
    <col min="2061" max="2304" width="11.42578125" style="2" hidden="1"/>
    <col min="2305" max="2306" width="14.42578125" style="2" hidden="1"/>
    <col min="2307" max="2307" width="4.85546875" style="2" hidden="1"/>
    <col min="2308" max="2308" width="14.42578125" style="2" hidden="1"/>
    <col min="2309" max="2309" width="16.85546875" style="2" hidden="1"/>
    <col min="2310" max="2310" width="14.42578125" style="2" hidden="1"/>
    <col min="2311" max="2311" width="16.85546875" style="2" hidden="1"/>
    <col min="2312" max="2315" width="14.42578125" style="2" hidden="1"/>
    <col min="2316" max="2316" width="24.140625" style="2" hidden="1"/>
    <col min="2317" max="2560" width="11.42578125" style="2" hidden="1"/>
    <col min="2561" max="2562" width="14.42578125" style="2" hidden="1"/>
    <col min="2563" max="2563" width="4.85546875" style="2" hidden="1"/>
    <col min="2564" max="2564" width="14.42578125" style="2" hidden="1"/>
    <col min="2565" max="2565" width="16.85546875" style="2" hidden="1"/>
    <col min="2566" max="2566" width="14.42578125" style="2" hidden="1"/>
    <col min="2567" max="2567" width="16.85546875" style="2" hidden="1"/>
    <col min="2568" max="2571" width="14.42578125" style="2" hidden="1"/>
    <col min="2572" max="2572" width="24.140625" style="2" hidden="1"/>
    <col min="2573" max="2816" width="11.42578125" style="2" hidden="1"/>
    <col min="2817" max="2818" width="14.42578125" style="2" hidden="1"/>
    <col min="2819" max="2819" width="4.85546875" style="2" hidden="1"/>
    <col min="2820" max="2820" width="14.42578125" style="2" hidden="1"/>
    <col min="2821" max="2821" width="16.85546875" style="2" hidden="1"/>
    <col min="2822" max="2822" width="14.42578125" style="2" hidden="1"/>
    <col min="2823" max="2823" width="16.85546875" style="2" hidden="1"/>
    <col min="2824" max="2827" width="14.42578125" style="2" hidden="1"/>
    <col min="2828" max="2828" width="24.140625" style="2" hidden="1"/>
    <col min="2829" max="3072" width="11.42578125" style="2" hidden="1"/>
    <col min="3073" max="3074" width="14.42578125" style="2" hidden="1"/>
    <col min="3075" max="3075" width="4.85546875" style="2" hidden="1"/>
    <col min="3076" max="3076" width="14.42578125" style="2" hidden="1"/>
    <col min="3077" max="3077" width="16.85546875" style="2" hidden="1"/>
    <col min="3078" max="3078" width="14.42578125" style="2" hidden="1"/>
    <col min="3079" max="3079" width="16.85546875" style="2" hidden="1"/>
    <col min="3080" max="3083" width="14.42578125" style="2" hidden="1"/>
    <col min="3084" max="3084" width="24.140625" style="2" hidden="1"/>
    <col min="3085" max="3328" width="11.42578125" style="2" hidden="1"/>
    <col min="3329" max="3330" width="14.42578125" style="2" hidden="1"/>
    <col min="3331" max="3331" width="4.85546875" style="2" hidden="1"/>
    <col min="3332" max="3332" width="14.42578125" style="2" hidden="1"/>
    <col min="3333" max="3333" width="16.85546875" style="2" hidden="1"/>
    <col min="3334" max="3334" width="14.42578125" style="2" hidden="1"/>
    <col min="3335" max="3335" width="16.85546875" style="2" hidden="1"/>
    <col min="3336" max="3339" width="14.42578125" style="2" hidden="1"/>
    <col min="3340" max="3340" width="24.140625" style="2" hidden="1"/>
    <col min="3341" max="3584" width="11.42578125" style="2" hidden="1"/>
    <col min="3585" max="3586" width="14.42578125" style="2" hidden="1"/>
    <col min="3587" max="3587" width="4.85546875" style="2" hidden="1"/>
    <col min="3588" max="3588" width="14.42578125" style="2" hidden="1"/>
    <col min="3589" max="3589" width="16.85546875" style="2" hidden="1"/>
    <col min="3590" max="3590" width="14.42578125" style="2" hidden="1"/>
    <col min="3591" max="3591" width="16.85546875" style="2" hidden="1"/>
    <col min="3592" max="3595" width="14.42578125" style="2" hidden="1"/>
    <col min="3596" max="3596" width="24.140625" style="2" hidden="1"/>
    <col min="3597" max="3840" width="11.42578125" style="2" hidden="1"/>
    <col min="3841" max="3842" width="14.42578125" style="2" hidden="1"/>
    <col min="3843" max="3843" width="4.85546875" style="2" hidden="1"/>
    <col min="3844" max="3844" width="14.42578125" style="2" hidden="1"/>
    <col min="3845" max="3845" width="16.85546875" style="2" hidden="1"/>
    <col min="3846" max="3846" width="14.42578125" style="2" hidden="1"/>
    <col min="3847" max="3847" width="16.85546875" style="2" hidden="1"/>
    <col min="3848" max="3851" width="14.42578125" style="2" hidden="1"/>
    <col min="3852" max="3852" width="24.140625" style="2" hidden="1"/>
    <col min="3853" max="4096" width="11.42578125" style="2" hidden="1"/>
    <col min="4097" max="4098" width="14.42578125" style="2" hidden="1"/>
    <col min="4099" max="4099" width="4.85546875" style="2" hidden="1"/>
    <col min="4100" max="4100" width="14.42578125" style="2" hidden="1"/>
    <col min="4101" max="4101" width="16.85546875" style="2" hidden="1"/>
    <col min="4102" max="4102" width="14.42578125" style="2" hidden="1"/>
    <col min="4103" max="4103" width="16.85546875" style="2" hidden="1"/>
    <col min="4104" max="4107" width="14.42578125" style="2" hidden="1"/>
    <col min="4108" max="4108" width="24.140625" style="2" hidden="1"/>
    <col min="4109" max="4352" width="11.42578125" style="2" hidden="1"/>
    <col min="4353" max="4354" width="14.42578125" style="2" hidden="1"/>
    <col min="4355" max="4355" width="4.85546875" style="2" hidden="1"/>
    <col min="4356" max="4356" width="14.42578125" style="2" hidden="1"/>
    <col min="4357" max="4357" width="16.85546875" style="2" hidden="1"/>
    <col min="4358" max="4358" width="14.42578125" style="2" hidden="1"/>
    <col min="4359" max="4359" width="16.85546875" style="2" hidden="1"/>
    <col min="4360" max="4363" width="14.42578125" style="2" hidden="1"/>
    <col min="4364" max="4364" width="24.140625" style="2" hidden="1"/>
    <col min="4365" max="4608" width="11.42578125" style="2" hidden="1"/>
    <col min="4609" max="4610" width="14.42578125" style="2" hidden="1"/>
    <col min="4611" max="4611" width="4.85546875" style="2" hidden="1"/>
    <col min="4612" max="4612" width="14.42578125" style="2" hidden="1"/>
    <col min="4613" max="4613" width="16.85546875" style="2" hidden="1"/>
    <col min="4614" max="4614" width="14.42578125" style="2" hidden="1"/>
    <col min="4615" max="4615" width="16.85546875" style="2" hidden="1"/>
    <col min="4616" max="4619" width="14.42578125" style="2" hidden="1"/>
    <col min="4620" max="4620" width="24.140625" style="2" hidden="1"/>
    <col min="4621" max="4864" width="11.42578125" style="2" hidden="1"/>
    <col min="4865" max="4866" width="14.42578125" style="2" hidden="1"/>
    <col min="4867" max="4867" width="4.85546875" style="2" hidden="1"/>
    <col min="4868" max="4868" width="14.42578125" style="2" hidden="1"/>
    <col min="4869" max="4869" width="16.85546875" style="2" hidden="1"/>
    <col min="4870" max="4870" width="14.42578125" style="2" hidden="1"/>
    <col min="4871" max="4871" width="16.85546875" style="2" hidden="1"/>
    <col min="4872" max="4875" width="14.42578125" style="2" hidden="1"/>
    <col min="4876" max="4876" width="24.140625" style="2" hidden="1"/>
    <col min="4877" max="5120" width="11.42578125" style="2" hidden="1"/>
    <col min="5121" max="5122" width="14.42578125" style="2" hidden="1"/>
    <col min="5123" max="5123" width="4.85546875" style="2" hidden="1"/>
    <col min="5124" max="5124" width="14.42578125" style="2" hidden="1"/>
    <col min="5125" max="5125" width="16.85546875" style="2" hidden="1"/>
    <col min="5126" max="5126" width="14.42578125" style="2" hidden="1"/>
    <col min="5127" max="5127" width="16.85546875" style="2" hidden="1"/>
    <col min="5128" max="5131" width="14.42578125" style="2" hidden="1"/>
    <col min="5132" max="5132" width="24.140625" style="2" hidden="1"/>
    <col min="5133" max="5376" width="11.42578125" style="2" hidden="1"/>
    <col min="5377" max="5378" width="14.42578125" style="2" hidden="1"/>
    <col min="5379" max="5379" width="4.85546875" style="2" hidden="1"/>
    <col min="5380" max="5380" width="14.42578125" style="2" hidden="1"/>
    <col min="5381" max="5381" width="16.85546875" style="2" hidden="1"/>
    <col min="5382" max="5382" width="14.42578125" style="2" hidden="1"/>
    <col min="5383" max="5383" width="16.85546875" style="2" hidden="1"/>
    <col min="5384" max="5387" width="14.42578125" style="2" hidden="1"/>
    <col min="5388" max="5388" width="24.140625" style="2" hidden="1"/>
    <col min="5389" max="5632" width="11.42578125" style="2" hidden="1"/>
    <col min="5633" max="5634" width="14.42578125" style="2" hidden="1"/>
    <col min="5635" max="5635" width="4.85546875" style="2" hidden="1"/>
    <col min="5636" max="5636" width="14.42578125" style="2" hidden="1"/>
    <col min="5637" max="5637" width="16.85546875" style="2" hidden="1"/>
    <col min="5638" max="5638" width="14.42578125" style="2" hidden="1"/>
    <col min="5639" max="5639" width="16.85546875" style="2" hidden="1"/>
    <col min="5640" max="5643" width="14.42578125" style="2" hidden="1"/>
    <col min="5644" max="5644" width="24.140625" style="2" hidden="1"/>
    <col min="5645" max="5888" width="11.42578125" style="2" hidden="1"/>
    <col min="5889" max="5890" width="14.42578125" style="2" hidden="1"/>
    <col min="5891" max="5891" width="4.85546875" style="2" hidden="1"/>
    <col min="5892" max="5892" width="14.42578125" style="2" hidden="1"/>
    <col min="5893" max="5893" width="16.85546875" style="2" hidden="1"/>
    <col min="5894" max="5894" width="14.42578125" style="2" hidden="1"/>
    <col min="5895" max="5895" width="16.85546875" style="2" hidden="1"/>
    <col min="5896" max="5899" width="14.42578125" style="2" hidden="1"/>
    <col min="5900" max="5900" width="24.140625" style="2" hidden="1"/>
    <col min="5901" max="6144" width="11.42578125" style="2" hidden="1"/>
    <col min="6145" max="6146" width="14.42578125" style="2" hidden="1"/>
    <col min="6147" max="6147" width="4.85546875" style="2" hidden="1"/>
    <col min="6148" max="6148" width="14.42578125" style="2" hidden="1"/>
    <col min="6149" max="6149" width="16.85546875" style="2" hidden="1"/>
    <col min="6150" max="6150" width="14.42578125" style="2" hidden="1"/>
    <col min="6151" max="6151" width="16.85546875" style="2" hidden="1"/>
    <col min="6152" max="6155" width="14.42578125" style="2" hidden="1"/>
    <col min="6156" max="6156" width="24.140625" style="2" hidden="1"/>
    <col min="6157" max="6400" width="11.42578125" style="2" hidden="1"/>
    <col min="6401" max="6402" width="14.42578125" style="2" hidden="1"/>
    <col min="6403" max="6403" width="4.85546875" style="2" hidden="1"/>
    <col min="6404" max="6404" width="14.42578125" style="2" hidden="1"/>
    <col min="6405" max="6405" width="16.85546875" style="2" hidden="1"/>
    <col min="6406" max="6406" width="14.42578125" style="2" hidden="1"/>
    <col min="6407" max="6407" width="16.85546875" style="2" hidden="1"/>
    <col min="6408" max="6411" width="14.42578125" style="2" hidden="1"/>
    <col min="6412" max="6412" width="24.140625" style="2" hidden="1"/>
    <col min="6413" max="6656" width="11.42578125" style="2" hidden="1"/>
    <col min="6657" max="6658" width="14.42578125" style="2" hidden="1"/>
    <col min="6659" max="6659" width="4.85546875" style="2" hidden="1"/>
    <col min="6660" max="6660" width="14.42578125" style="2" hidden="1"/>
    <col min="6661" max="6661" width="16.85546875" style="2" hidden="1"/>
    <col min="6662" max="6662" width="14.42578125" style="2" hidden="1"/>
    <col min="6663" max="6663" width="16.85546875" style="2" hidden="1"/>
    <col min="6664" max="6667" width="14.42578125" style="2" hidden="1"/>
    <col min="6668" max="6668" width="24.140625" style="2" hidden="1"/>
    <col min="6669" max="6912" width="11.42578125" style="2" hidden="1"/>
    <col min="6913" max="6914" width="14.42578125" style="2" hidden="1"/>
    <col min="6915" max="6915" width="4.85546875" style="2" hidden="1"/>
    <col min="6916" max="6916" width="14.42578125" style="2" hidden="1"/>
    <col min="6917" max="6917" width="16.85546875" style="2" hidden="1"/>
    <col min="6918" max="6918" width="14.42578125" style="2" hidden="1"/>
    <col min="6919" max="6919" width="16.85546875" style="2" hidden="1"/>
    <col min="6920" max="6923" width="14.42578125" style="2" hidden="1"/>
    <col min="6924" max="6924" width="24.140625" style="2" hidden="1"/>
    <col min="6925" max="7168" width="11.42578125" style="2" hidden="1"/>
    <col min="7169" max="7170" width="14.42578125" style="2" hidden="1"/>
    <col min="7171" max="7171" width="4.85546875" style="2" hidden="1"/>
    <col min="7172" max="7172" width="14.42578125" style="2" hidden="1"/>
    <col min="7173" max="7173" width="16.85546875" style="2" hidden="1"/>
    <col min="7174" max="7174" width="14.42578125" style="2" hidden="1"/>
    <col min="7175" max="7175" width="16.85546875" style="2" hidden="1"/>
    <col min="7176" max="7179" width="14.42578125" style="2" hidden="1"/>
    <col min="7180" max="7180" width="24.140625" style="2" hidden="1"/>
    <col min="7181" max="7424" width="11.42578125" style="2" hidden="1"/>
    <col min="7425" max="7426" width="14.42578125" style="2" hidden="1"/>
    <col min="7427" max="7427" width="4.85546875" style="2" hidden="1"/>
    <col min="7428" max="7428" width="14.42578125" style="2" hidden="1"/>
    <col min="7429" max="7429" width="16.85546875" style="2" hidden="1"/>
    <col min="7430" max="7430" width="14.42578125" style="2" hidden="1"/>
    <col min="7431" max="7431" width="16.85546875" style="2" hidden="1"/>
    <col min="7432" max="7435" width="14.42578125" style="2" hidden="1"/>
    <col min="7436" max="7436" width="24.140625" style="2" hidden="1"/>
    <col min="7437" max="7680" width="11.42578125" style="2" hidden="1"/>
    <col min="7681" max="7682" width="14.42578125" style="2" hidden="1"/>
    <col min="7683" max="7683" width="4.85546875" style="2" hidden="1"/>
    <col min="7684" max="7684" width="14.42578125" style="2" hidden="1"/>
    <col min="7685" max="7685" width="16.85546875" style="2" hidden="1"/>
    <col min="7686" max="7686" width="14.42578125" style="2" hidden="1"/>
    <col min="7687" max="7687" width="16.85546875" style="2" hidden="1"/>
    <col min="7688" max="7691" width="14.42578125" style="2" hidden="1"/>
    <col min="7692" max="7692" width="24.140625" style="2" hidden="1"/>
    <col min="7693" max="7936" width="11.42578125" style="2" hidden="1"/>
    <col min="7937" max="7938" width="14.42578125" style="2" hidden="1"/>
    <col min="7939" max="7939" width="4.85546875" style="2" hidden="1"/>
    <col min="7940" max="7940" width="14.42578125" style="2" hidden="1"/>
    <col min="7941" max="7941" width="16.85546875" style="2" hidden="1"/>
    <col min="7942" max="7942" width="14.42578125" style="2" hidden="1"/>
    <col min="7943" max="7943" width="16.85546875" style="2" hidden="1"/>
    <col min="7944" max="7947" width="14.42578125" style="2" hidden="1"/>
    <col min="7948" max="7948" width="24.140625" style="2" hidden="1"/>
    <col min="7949" max="8192" width="11.42578125" style="2" hidden="1"/>
    <col min="8193" max="8194" width="14.42578125" style="2" hidden="1"/>
    <col min="8195" max="8195" width="4.85546875" style="2" hidden="1"/>
    <col min="8196" max="8196" width="14.42578125" style="2" hidden="1"/>
    <col min="8197" max="8197" width="16.85546875" style="2" hidden="1"/>
    <col min="8198" max="8198" width="14.42578125" style="2" hidden="1"/>
    <col min="8199" max="8199" width="16.85546875" style="2" hidden="1"/>
    <col min="8200" max="8203" width="14.42578125" style="2" hidden="1"/>
    <col min="8204" max="8204" width="24.140625" style="2" hidden="1"/>
    <col min="8205" max="8448" width="11.42578125" style="2" hidden="1"/>
    <col min="8449" max="8450" width="14.42578125" style="2" hidden="1"/>
    <col min="8451" max="8451" width="4.85546875" style="2" hidden="1"/>
    <col min="8452" max="8452" width="14.42578125" style="2" hidden="1"/>
    <col min="8453" max="8453" width="16.85546875" style="2" hidden="1"/>
    <col min="8454" max="8454" width="14.42578125" style="2" hidden="1"/>
    <col min="8455" max="8455" width="16.85546875" style="2" hidden="1"/>
    <col min="8456" max="8459" width="14.42578125" style="2" hidden="1"/>
    <col min="8460" max="8460" width="24.140625" style="2" hidden="1"/>
    <col min="8461" max="8704" width="11.42578125" style="2" hidden="1"/>
    <col min="8705" max="8706" width="14.42578125" style="2" hidden="1"/>
    <col min="8707" max="8707" width="4.85546875" style="2" hidden="1"/>
    <col min="8708" max="8708" width="14.42578125" style="2" hidden="1"/>
    <col min="8709" max="8709" width="16.85546875" style="2" hidden="1"/>
    <col min="8710" max="8710" width="14.42578125" style="2" hidden="1"/>
    <col min="8711" max="8711" width="16.85546875" style="2" hidden="1"/>
    <col min="8712" max="8715" width="14.42578125" style="2" hidden="1"/>
    <col min="8716" max="8716" width="24.140625" style="2" hidden="1"/>
    <col min="8717" max="8960" width="11.42578125" style="2" hidden="1"/>
    <col min="8961" max="8962" width="14.42578125" style="2" hidden="1"/>
    <col min="8963" max="8963" width="4.85546875" style="2" hidden="1"/>
    <col min="8964" max="8964" width="14.42578125" style="2" hidden="1"/>
    <col min="8965" max="8965" width="16.85546875" style="2" hidden="1"/>
    <col min="8966" max="8966" width="14.42578125" style="2" hidden="1"/>
    <col min="8967" max="8967" width="16.85546875" style="2" hidden="1"/>
    <col min="8968" max="8971" width="14.42578125" style="2" hidden="1"/>
    <col min="8972" max="8972" width="24.140625" style="2" hidden="1"/>
    <col min="8973" max="9216" width="11.42578125" style="2" hidden="1"/>
    <col min="9217" max="9218" width="14.42578125" style="2" hidden="1"/>
    <col min="9219" max="9219" width="4.85546875" style="2" hidden="1"/>
    <col min="9220" max="9220" width="14.42578125" style="2" hidden="1"/>
    <col min="9221" max="9221" width="16.85546875" style="2" hidden="1"/>
    <col min="9222" max="9222" width="14.42578125" style="2" hidden="1"/>
    <col min="9223" max="9223" width="16.85546875" style="2" hidden="1"/>
    <col min="9224" max="9227" width="14.42578125" style="2" hidden="1"/>
    <col min="9228" max="9228" width="24.140625" style="2" hidden="1"/>
    <col min="9229" max="9472" width="11.42578125" style="2" hidden="1"/>
    <col min="9473" max="9474" width="14.42578125" style="2" hidden="1"/>
    <col min="9475" max="9475" width="4.85546875" style="2" hidden="1"/>
    <col min="9476" max="9476" width="14.42578125" style="2" hidden="1"/>
    <col min="9477" max="9477" width="16.85546875" style="2" hidden="1"/>
    <col min="9478" max="9478" width="14.42578125" style="2" hidden="1"/>
    <col min="9479" max="9479" width="16.85546875" style="2" hidden="1"/>
    <col min="9480" max="9483" width="14.42578125" style="2" hidden="1"/>
    <col min="9484" max="9484" width="24.140625" style="2" hidden="1"/>
    <col min="9485" max="9728" width="11.42578125" style="2" hidden="1"/>
    <col min="9729" max="9730" width="14.42578125" style="2" hidden="1"/>
    <col min="9731" max="9731" width="4.85546875" style="2" hidden="1"/>
    <col min="9732" max="9732" width="14.42578125" style="2" hidden="1"/>
    <col min="9733" max="9733" width="16.85546875" style="2" hidden="1"/>
    <col min="9734" max="9734" width="14.42578125" style="2" hidden="1"/>
    <col min="9735" max="9735" width="16.85546875" style="2" hidden="1"/>
    <col min="9736" max="9739" width="14.42578125" style="2" hidden="1"/>
    <col min="9740" max="9740" width="24.140625" style="2" hidden="1"/>
    <col min="9741" max="9984" width="11.42578125" style="2" hidden="1"/>
    <col min="9985" max="9986" width="14.42578125" style="2" hidden="1"/>
    <col min="9987" max="9987" width="4.85546875" style="2" hidden="1"/>
    <col min="9988" max="9988" width="14.42578125" style="2" hidden="1"/>
    <col min="9989" max="9989" width="16.85546875" style="2" hidden="1"/>
    <col min="9990" max="9990" width="14.42578125" style="2" hidden="1"/>
    <col min="9991" max="9991" width="16.85546875" style="2" hidden="1"/>
    <col min="9992" max="9995" width="14.42578125" style="2" hidden="1"/>
    <col min="9996" max="9996" width="24.140625" style="2" hidden="1"/>
    <col min="9997" max="10240" width="11.42578125" style="2" hidden="1"/>
    <col min="10241" max="10242" width="14.42578125" style="2" hidden="1"/>
    <col min="10243" max="10243" width="4.85546875" style="2" hidden="1"/>
    <col min="10244" max="10244" width="14.42578125" style="2" hidden="1"/>
    <col min="10245" max="10245" width="16.85546875" style="2" hidden="1"/>
    <col min="10246" max="10246" width="14.42578125" style="2" hidden="1"/>
    <col min="10247" max="10247" width="16.85546875" style="2" hidden="1"/>
    <col min="10248" max="10251" width="14.42578125" style="2" hidden="1"/>
    <col min="10252" max="10252" width="24.140625" style="2" hidden="1"/>
    <col min="10253" max="10496" width="11.42578125" style="2" hidden="1"/>
    <col min="10497" max="10498" width="14.42578125" style="2" hidden="1"/>
    <col min="10499" max="10499" width="4.85546875" style="2" hidden="1"/>
    <col min="10500" max="10500" width="14.42578125" style="2" hidden="1"/>
    <col min="10501" max="10501" width="16.85546875" style="2" hidden="1"/>
    <col min="10502" max="10502" width="14.42578125" style="2" hidden="1"/>
    <col min="10503" max="10503" width="16.85546875" style="2" hidden="1"/>
    <col min="10504" max="10507" width="14.42578125" style="2" hidden="1"/>
    <col min="10508" max="10508" width="24.140625" style="2" hidden="1"/>
    <col min="10509" max="10752" width="11.42578125" style="2" hidden="1"/>
    <col min="10753" max="10754" width="14.42578125" style="2" hidden="1"/>
    <col min="10755" max="10755" width="4.85546875" style="2" hidden="1"/>
    <col min="10756" max="10756" width="14.42578125" style="2" hidden="1"/>
    <col min="10757" max="10757" width="16.85546875" style="2" hidden="1"/>
    <col min="10758" max="10758" width="14.42578125" style="2" hidden="1"/>
    <col min="10759" max="10759" width="16.85546875" style="2" hidden="1"/>
    <col min="10760" max="10763" width="14.42578125" style="2" hidden="1"/>
    <col min="10764" max="10764" width="24.140625" style="2" hidden="1"/>
    <col min="10765" max="11008" width="11.42578125" style="2" hidden="1"/>
    <col min="11009" max="11010" width="14.42578125" style="2" hidden="1"/>
    <col min="11011" max="11011" width="4.85546875" style="2" hidden="1"/>
    <col min="11012" max="11012" width="14.42578125" style="2" hidden="1"/>
    <col min="11013" max="11013" width="16.85546875" style="2" hidden="1"/>
    <col min="11014" max="11014" width="14.42578125" style="2" hidden="1"/>
    <col min="11015" max="11015" width="16.85546875" style="2" hidden="1"/>
    <col min="11016" max="11019" width="14.42578125" style="2" hidden="1"/>
    <col min="11020" max="11020" width="24.140625" style="2" hidden="1"/>
    <col min="11021" max="11264" width="11.42578125" style="2" hidden="1"/>
    <col min="11265" max="11266" width="14.42578125" style="2" hidden="1"/>
    <col min="11267" max="11267" width="4.85546875" style="2" hidden="1"/>
    <col min="11268" max="11268" width="14.42578125" style="2" hidden="1"/>
    <col min="11269" max="11269" width="16.85546875" style="2" hidden="1"/>
    <col min="11270" max="11270" width="14.42578125" style="2" hidden="1"/>
    <col min="11271" max="11271" width="16.85546875" style="2" hidden="1"/>
    <col min="11272" max="11275" width="14.42578125" style="2" hidden="1"/>
    <col min="11276" max="11276" width="24.140625" style="2" hidden="1"/>
    <col min="11277" max="11520" width="11.42578125" style="2" hidden="1"/>
    <col min="11521" max="11522" width="14.42578125" style="2" hidden="1"/>
    <col min="11523" max="11523" width="4.85546875" style="2" hidden="1"/>
    <col min="11524" max="11524" width="14.42578125" style="2" hidden="1"/>
    <col min="11525" max="11525" width="16.85546875" style="2" hidden="1"/>
    <col min="11526" max="11526" width="14.42578125" style="2" hidden="1"/>
    <col min="11527" max="11527" width="16.85546875" style="2" hidden="1"/>
    <col min="11528" max="11531" width="14.42578125" style="2" hidden="1"/>
    <col min="11532" max="11532" width="24.140625" style="2" hidden="1"/>
    <col min="11533" max="11776" width="11.42578125" style="2" hidden="1"/>
    <col min="11777" max="11778" width="14.42578125" style="2" hidden="1"/>
    <col min="11779" max="11779" width="4.85546875" style="2" hidden="1"/>
    <col min="11780" max="11780" width="14.42578125" style="2" hidden="1"/>
    <col min="11781" max="11781" width="16.85546875" style="2" hidden="1"/>
    <col min="11782" max="11782" width="14.42578125" style="2" hidden="1"/>
    <col min="11783" max="11783" width="16.85546875" style="2" hidden="1"/>
    <col min="11784" max="11787" width="14.42578125" style="2" hidden="1"/>
    <col min="11788" max="11788" width="24.140625" style="2" hidden="1"/>
    <col min="11789" max="12032" width="11.42578125" style="2" hidden="1"/>
    <col min="12033" max="12034" width="14.42578125" style="2" hidden="1"/>
    <col min="12035" max="12035" width="4.85546875" style="2" hidden="1"/>
    <col min="12036" max="12036" width="14.42578125" style="2" hidden="1"/>
    <col min="12037" max="12037" width="16.85546875" style="2" hidden="1"/>
    <col min="12038" max="12038" width="14.42578125" style="2" hidden="1"/>
    <col min="12039" max="12039" width="16.85546875" style="2" hidden="1"/>
    <col min="12040" max="12043" width="14.42578125" style="2" hidden="1"/>
    <col min="12044" max="12044" width="24.140625" style="2" hidden="1"/>
    <col min="12045" max="12288" width="11.42578125" style="2" hidden="1"/>
    <col min="12289" max="12290" width="14.42578125" style="2" hidden="1"/>
    <col min="12291" max="12291" width="4.85546875" style="2" hidden="1"/>
    <col min="12292" max="12292" width="14.42578125" style="2" hidden="1"/>
    <col min="12293" max="12293" width="16.85546875" style="2" hidden="1"/>
    <col min="12294" max="12294" width="14.42578125" style="2" hidden="1"/>
    <col min="12295" max="12295" width="16.85546875" style="2" hidden="1"/>
    <col min="12296" max="12299" width="14.42578125" style="2" hidden="1"/>
    <col min="12300" max="12300" width="24.140625" style="2" hidden="1"/>
    <col min="12301" max="12544" width="11.42578125" style="2" hidden="1"/>
    <col min="12545" max="12546" width="14.42578125" style="2" hidden="1"/>
    <col min="12547" max="12547" width="4.85546875" style="2" hidden="1"/>
    <col min="12548" max="12548" width="14.42578125" style="2" hidden="1"/>
    <col min="12549" max="12549" width="16.85546875" style="2" hidden="1"/>
    <col min="12550" max="12550" width="14.42578125" style="2" hidden="1"/>
    <col min="12551" max="12551" width="16.85546875" style="2" hidden="1"/>
    <col min="12552" max="12555" width="14.42578125" style="2" hidden="1"/>
    <col min="12556" max="12556" width="24.140625" style="2" hidden="1"/>
    <col min="12557" max="12800" width="11.42578125" style="2" hidden="1"/>
    <col min="12801" max="12802" width="14.42578125" style="2" hidden="1"/>
    <col min="12803" max="12803" width="4.85546875" style="2" hidden="1"/>
    <col min="12804" max="12804" width="14.42578125" style="2" hidden="1"/>
    <col min="12805" max="12805" width="16.85546875" style="2" hidden="1"/>
    <col min="12806" max="12806" width="14.42578125" style="2" hidden="1"/>
    <col min="12807" max="12807" width="16.85546875" style="2" hidden="1"/>
    <col min="12808" max="12811" width="14.42578125" style="2" hidden="1"/>
    <col min="12812" max="12812" width="24.140625" style="2" hidden="1"/>
    <col min="12813" max="13056" width="11.42578125" style="2" hidden="1"/>
    <col min="13057" max="13058" width="14.42578125" style="2" hidden="1"/>
    <col min="13059" max="13059" width="4.85546875" style="2" hidden="1"/>
    <col min="13060" max="13060" width="14.42578125" style="2" hidden="1"/>
    <col min="13061" max="13061" width="16.85546875" style="2" hidden="1"/>
    <col min="13062" max="13062" width="14.42578125" style="2" hidden="1"/>
    <col min="13063" max="13063" width="16.85546875" style="2" hidden="1"/>
    <col min="13064" max="13067" width="14.42578125" style="2" hidden="1"/>
    <col min="13068" max="13068" width="24.140625" style="2" hidden="1"/>
    <col min="13069" max="13312" width="11.42578125" style="2" hidden="1"/>
    <col min="13313" max="13314" width="14.42578125" style="2" hidden="1"/>
    <col min="13315" max="13315" width="4.85546875" style="2" hidden="1"/>
    <col min="13316" max="13316" width="14.42578125" style="2" hidden="1"/>
    <col min="13317" max="13317" width="16.85546875" style="2" hidden="1"/>
    <col min="13318" max="13318" width="14.42578125" style="2" hidden="1"/>
    <col min="13319" max="13319" width="16.85546875" style="2" hidden="1"/>
    <col min="13320" max="13323" width="14.42578125" style="2" hidden="1"/>
    <col min="13324" max="13324" width="24.140625" style="2" hidden="1"/>
    <col min="13325" max="13568" width="11.42578125" style="2" hidden="1"/>
    <col min="13569" max="13570" width="14.42578125" style="2" hidden="1"/>
    <col min="13571" max="13571" width="4.85546875" style="2" hidden="1"/>
    <col min="13572" max="13572" width="14.42578125" style="2" hidden="1"/>
    <col min="13573" max="13573" width="16.85546875" style="2" hidden="1"/>
    <col min="13574" max="13574" width="14.42578125" style="2" hidden="1"/>
    <col min="13575" max="13575" width="16.85546875" style="2" hidden="1"/>
    <col min="13576" max="13579" width="14.42578125" style="2" hidden="1"/>
    <col min="13580" max="13580" width="24.140625" style="2" hidden="1"/>
    <col min="13581" max="13824" width="11.42578125" style="2" hidden="1"/>
    <col min="13825" max="13826" width="14.42578125" style="2" hidden="1"/>
    <col min="13827" max="13827" width="4.85546875" style="2" hidden="1"/>
    <col min="13828" max="13828" width="14.42578125" style="2" hidden="1"/>
    <col min="13829" max="13829" width="16.85546875" style="2" hidden="1"/>
    <col min="13830" max="13830" width="14.42578125" style="2" hidden="1"/>
    <col min="13831" max="13831" width="16.85546875" style="2" hidden="1"/>
    <col min="13832" max="13835" width="14.42578125" style="2" hidden="1"/>
    <col min="13836" max="13836" width="24.140625" style="2" hidden="1"/>
    <col min="13837" max="14080" width="11.42578125" style="2" hidden="1"/>
    <col min="14081" max="14082" width="14.42578125" style="2" hidden="1"/>
    <col min="14083" max="14083" width="4.85546875" style="2" hidden="1"/>
    <col min="14084" max="14084" width="14.42578125" style="2" hidden="1"/>
    <col min="14085" max="14085" width="16.85546875" style="2" hidden="1"/>
    <col min="14086" max="14086" width="14.42578125" style="2" hidden="1"/>
    <col min="14087" max="14087" width="16.85546875" style="2" hidden="1"/>
    <col min="14088" max="14091" width="14.42578125" style="2" hidden="1"/>
    <col min="14092" max="14092" width="24.140625" style="2" hidden="1"/>
    <col min="14093" max="14336" width="11.42578125" style="2" hidden="1"/>
    <col min="14337" max="14338" width="14.42578125" style="2" hidden="1"/>
    <col min="14339" max="14339" width="4.85546875" style="2" hidden="1"/>
    <col min="14340" max="14340" width="14.42578125" style="2" hidden="1"/>
    <col min="14341" max="14341" width="16.85546875" style="2" hidden="1"/>
    <col min="14342" max="14342" width="14.42578125" style="2" hidden="1"/>
    <col min="14343" max="14343" width="16.85546875" style="2" hidden="1"/>
    <col min="14344" max="14347" width="14.42578125" style="2" hidden="1"/>
    <col min="14348" max="14348" width="24.140625" style="2" hidden="1"/>
    <col min="14349" max="14592" width="11.42578125" style="2" hidden="1"/>
    <col min="14593" max="14594" width="14.42578125" style="2" hidden="1"/>
    <col min="14595" max="14595" width="4.85546875" style="2" hidden="1"/>
    <col min="14596" max="14596" width="14.42578125" style="2" hidden="1"/>
    <col min="14597" max="14597" width="16.85546875" style="2" hidden="1"/>
    <col min="14598" max="14598" width="14.42578125" style="2" hidden="1"/>
    <col min="14599" max="14599" width="16.85546875" style="2" hidden="1"/>
    <col min="14600" max="14603" width="14.42578125" style="2" hidden="1"/>
    <col min="14604" max="14604" width="24.140625" style="2" hidden="1"/>
    <col min="14605" max="14848" width="11.42578125" style="2" hidden="1"/>
    <col min="14849" max="14850" width="14.42578125" style="2" hidden="1"/>
    <col min="14851" max="14851" width="4.85546875" style="2" hidden="1"/>
    <col min="14852" max="14852" width="14.42578125" style="2" hidden="1"/>
    <col min="14853" max="14853" width="16.85546875" style="2" hidden="1"/>
    <col min="14854" max="14854" width="14.42578125" style="2" hidden="1"/>
    <col min="14855" max="14855" width="16.85546875" style="2" hidden="1"/>
    <col min="14856" max="14859" width="14.42578125" style="2" hidden="1"/>
    <col min="14860" max="14860" width="24.140625" style="2" hidden="1"/>
    <col min="14861" max="15104" width="11.42578125" style="2" hidden="1"/>
    <col min="15105" max="15106" width="14.42578125" style="2" hidden="1"/>
    <col min="15107" max="15107" width="4.85546875" style="2" hidden="1"/>
    <col min="15108" max="15108" width="14.42578125" style="2" hidden="1"/>
    <col min="15109" max="15109" width="16.85546875" style="2" hidden="1"/>
    <col min="15110" max="15110" width="14.42578125" style="2" hidden="1"/>
    <col min="15111" max="15111" width="16.85546875" style="2" hidden="1"/>
    <col min="15112" max="15115" width="14.42578125" style="2" hidden="1"/>
    <col min="15116" max="15116" width="24.140625" style="2" hidden="1"/>
    <col min="15117" max="15360" width="11.42578125" style="2" hidden="1"/>
    <col min="15361" max="15362" width="14.42578125" style="2" hidden="1"/>
    <col min="15363" max="15363" width="4.85546875" style="2" hidden="1"/>
    <col min="15364" max="15364" width="14.42578125" style="2" hidden="1"/>
    <col min="15365" max="15365" width="16.85546875" style="2" hidden="1"/>
    <col min="15366" max="15366" width="14.42578125" style="2" hidden="1"/>
    <col min="15367" max="15367" width="16.85546875" style="2" hidden="1"/>
    <col min="15368" max="15371" width="14.42578125" style="2" hidden="1"/>
    <col min="15372" max="15372" width="24.140625" style="2" hidden="1"/>
    <col min="15373" max="15616" width="11.42578125" style="2" hidden="1"/>
    <col min="15617" max="15618" width="14.42578125" style="2" hidden="1"/>
    <col min="15619" max="15619" width="4.85546875" style="2" hidden="1"/>
    <col min="15620" max="15620" width="14.42578125" style="2" hidden="1"/>
    <col min="15621" max="15621" width="16.85546875" style="2" hidden="1"/>
    <col min="15622" max="15622" width="14.42578125" style="2" hidden="1"/>
    <col min="15623" max="15623" width="16.85546875" style="2" hidden="1"/>
    <col min="15624" max="15627" width="14.42578125" style="2" hidden="1"/>
    <col min="15628" max="15628" width="24.140625" style="2" hidden="1"/>
    <col min="15629" max="15872" width="11.42578125" style="2" hidden="1"/>
    <col min="15873" max="15874" width="14.42578125" style="2" hidden="1"/>
    <col min="15875" max="15875" width="4.85546875" style="2" hidden="1"/>
    <col min="15876" max="15876" width="14.42578125" style="2" hidden="1"/>
    <col min="15877" max="15877" width="16.85546875" style="2" hidden="1"/>
    <col min="15878" max="15878" width="14.42578125" style="2" hidden="1"/>
    <col min="15879" max="15879" width="16.85546875" style="2" hidden="1"/>
    <col min="15880" max="15883" width="14.42578125" style="2" hidden="1"/>
    <col min="15884" max="15884" width="24.140625" style="2" hidden="1"/>
    <col min="15885" max="16128" width="11.42578125" style="2" hidden="1"/>
    <col min="16129" max="16130" width="14.42578125" style="2" hidden="1"/>
    <col min="16131" max="16131" width="4.85546875" style="2" hidden="1"/>
    <col min="16132" max="16132" width="14.42578125" style="2" hidden="1"/>
    <col min="16133" max="16133" width="16.85546875" style="2" hidden="1"/>
    <col min="16134" max="16134" width="14.42578125" style="2" hidden="1"/>
    <col min="16135" max="16135" width="16.85546875" style="2" hidden="1"/>
    <col min="16136" max="16139" width="14.42578125" style="2" hidden="1"/>
    <col min="16140" max="16140" width="24.140625" style="2" hidden="1"/>
    <col min="16141" max="16384" width="11.42578125" style="2" hidden="1"/>
  </cols>
  <sheetData>
    <row r="1" spans="1:19" s="8" customFormat="1" ht="27.75" customHeight="1" x14ac:dyDescent="0.25">
      <c r="A1" s="324"/>
      <c r="B1" s="360" t="s">
        <v>310</v>
      </c>
      <c r="C1" s="360"/>
      <c r="D1" s="360"/>
      <c r="E1" s="360"/>
      <c r="F1" s="360"/>
      <c r="G1" s="360"/>
      <c r="H1" s="360"/>
      <c r="I1" s="360"/>
      <c r="J1" s="355" t="s">
        <v>308</v>
      </c>
      <c r="K1" s="353" t="s">
        <v>311</v>
      </c>
      <c r="L1" s="9"/>
      <c r="M1" s="9"/>
      <c r="N1" s="10"/>
      <c r="O1" s="10"/>
      <c r="P1" s="10"/>
      <c r="Q1" s="10"/>
      <c r="R1" s="10"/>
    </row>
    <row r="2" spans="1:19" s="8" customFormat="1" ht="27.75" customHeight="1" x14ac:dyDescent="0.25">
      <c r="A2" s="324"/>
      <c r="B2" s="360"/>
      <c r="C2" s="360"/>
      <c r="D2" s="360"/>
      <c r="E2" s="360"/>
      <c r="F2" s="360"/>
      <c r="G2" s="360"/>
      <c r="H2" s="360"/>
      <c r="I2" s="360"/>
      <c r="J2" s="355" t="s">
        <v>309</v>
      </c>
      <c r="K2" s="353">
        <v>1</v>
      </c>
      <c r="L2" s="9"/>
      <c r="M2" s="9"/>
      <c r="N2" s="10"/>
      <c r="O2" s="10"/>
      <c r="P2" s="10"/>
      <c r="Q2" s="10"/>
      <c r="R2" s="10"/>
    </row>
    <row r="3" spans="1:19" s="8" customFormat="1" ht="27.75" customHeight="1" x14ac:dyDescent="0.25">
      <c r="A3" s="324"/>
      <c r="B3" s="360"/>
      <c r="C3" s="360"/>
      <c r="D3" s="360"/>
      <c r="E3" s="360"/>
      <c r="F3" s="360"/>
      <c r="G3" s="360"/>
      <c r="H3" s="360"/>
      <c r="I3" s="360"/>
      <c r="J3" s="355" t="s">
        <v>317</v>
      </c>
      <c r="K3" s="354">
        <v>44573</v>
      </c>
      <c r="L3" s="9"/>
      <c r="M3" s="9"/>
      <c r="N3" s="10"/>
      <c r="O3" s="10"/>
      <c r="P3" s="10"/>
      <c r="Q3" s="10"/>
      <c r="R3" s="10"/>
    </row>
    <row r="4" spans="1:19" s="9" customFormat="1" ht="14.25" customHeight="1" thickBot="1" x14ac:dyDescent="0.3">
      <c r="A4" s="11"/>
      <c r="B4" s="57"/>
      <c r="C4" s="57"/>
      <c r="D4" s="57"/>
      <c r="E4" s="57"/>
      <c r="F4" s="57"/>
      <c r="G4" s="57"/>
      <c r="H4" s="57"/>
      <c r="I4" s="58"/>
      <c r="J4" s="58"/>
      <c r="K4" s="59"/>
      <c r="L4" s="59"/>
      <c r="M4" s="60"/>
      <c r="N4" s="19"/>
      <c r="O4" s="12"/>
      <c r="P4" s="12"/>
      <c r="Q4" s="11"/>
      <c r="R4" s="11"/>
      <c r="S4" s="11"/>
    </row>
    <row r="5" spans="1:19" ht="16.5" thickBot="1" x14ac:dyDescent="0.25">
      <c r="A5" s="11"/>
      <c r="B5" s="33" t="s">
        <v>174</v>
      </c>
      <c r="C5" s="358" t="s">
        <v>37</v>
      </c>
      <c r="D5" s="358"/>
      <c r="E5" s="358"/>
      <c r="F5" s="359"/>
      <c r="G5" s="325" t="s">
        <v>175</v>
      </c>
      <c r="H5" s="326" t="s">
        <v>176</v>
      </c>
      <c r="I5" s="327"/>
      <c r="J5" s="327"/>
      <c r="K5" s="36"/>
      <c r="L5" s="20"/>
      <c r="M5" s="20"/>
    </row>
    <row r="6" spans="1:19" ht="16.5" thickBot="1" x14ac:dyDescent="0.25">
      <c r="A6" s="11"/>
      <c r="B6" s="33" t="s">
        <v>177</v>
      </c>
      <c r="C6" s="15" t="s">
        <v>178</v>
      </c>
      <c r="D6" s="35"/>
      <c r="E6" s="16" t="s">
        <v>179</v>
      </c>
      <c r="F6" s="36" t="s">
        <v>178</v>
      </c>
      <c r="G6" s="34" t="s">
        <v>173</v>
      </c>
      <c r="H6" s="17" t="s">
        <v>180</v>
      </c>
      <c r="I6" s="356" t="s">
        <v>181</v>
      </c>
      <c r="J6" s="357"/>
      <c r="K6" s="18" t="s">
        <v>198</v>
      </c>
      <c r="L6" s="20"/>
      <c r="M6" s="20"/>
    </row>
    <row r="7" spans="1:19" ht="20.25" customHeight="1" x14ac:dyDescent="0.2">
      <c r="B7" s="37"/>
      <c r="K7" s="38"/>
      <c r="L7" s="20"/>
      <c r="M7" s="20"/>
    </row>
    <row r="8" spans="1:19" ht="16.5" customHeight="1" x14ac:dyDescent="0.2">
      <c r="B8" s="39" t="s">
        <v>184</v>
      </c>
      <c r="C8" s="20"/>
      <c r="D8" s="20"/>
      <c r="E8" s="20"/>
      <c r="F8" s="20"/>
      <c r="G8" s="20"/>
      <c r="H8" s="20"/>
      <c r="I8" s="20"/>
      <c r="J8" s="20"/>
      <c r="K8" s="40"/>
      <c r="L8" s="20"/>
      <c r="M8" s="20"/>
    </row>
    <row r="9" spans="1:19" ht="16.5" customHeight="1" thickBot="1" x14ac:dyDescent="0.25">
      <c r="B9" s="39"/>
      <c r="C9" s="20"/>
      <c r="D9" s="20"/>
      <c r="E9" s="20"/>
      <c r="F9" s="20"/>
      <c r="G9" s="20"/>
      <c r="H9" s="20"/>
      <c r="I9" s="20"/>
      <c r="J9" s="20"/>
      <c r="K9" s="41"/>
      <c r="L9" s="20"/>
      <c r="M9" s="20"/>
    </row>
    <row r="10" spans="1:19" ht="16.5" customHeight="1" x14ac:dyDescent="0.2">
      <c r="B10" s="328" t="s">
        <v>136</v>
      </c>
      <c r="C10" s="329" t="s">
        <v>137</v>
      </c>
      <c r="D10" s="20"/>
      <c r="E10" s="20"/>
      <c r="F10" s="20"/>
      <c r="G10" s="20"/>
      <c r="H10" s="20"/>
      <c r="I10" s="20"/>
      <c r="J10" s="20"/>
      <c r="K10" s="40"/>
      <c r="L10" s="20"/>
      <c r="M10" s="20"/>
    </row>
    <row r="11" spans="1:19" ht="16.5" customHeight="1" x14ac:dyDescent="0.25">
      <c r="B11" s="21" t="s">
        <v>105</v>
      </c>
      <c r="C11" s="24">
        <f>'Análisis y cálculos'!D32</f>
        <v>8424209137.2799997</v>
      </c>
      <c r="D11" s="275" t="s">
        <v>182</v>
      </c>
      <c r="E11" s="20"/>
      <c r="F11" s="20"/>
      <c r="G11" s="20"/>
      <c r="H11" s="20"/>
      <c r="I11" s="20"/>
      <c r="J11" s="20"/>
      <c r="K11" s="40"/>
      <c r="L11" s="20"/>
      <c r="M11" s="20"/>
    </row>
    <row r="12" spans="1:19" ht="16.5" customHeight="1" x14ac:dyDescent="0.25">
      <c r="B12" s="21" t="s">
        <v>106</v>
      </c>
      <c r="C12" s="24">
        <f>'Análisis y cálculos'!D101</f>
        <v>770325764</v>
      </c>
      <c r="D12" s="275" t="s">
        <v>3</v>
      </c>
      <c r="E12" s="20"/>
      <c r="F12" s="20"/>
      <c r="G12" s="20"/>
      <c r="H12" s="20"/>
      <c r="I12" s="20"/>
      <c r="J12" s="20"/>
      <c r="K12" s="40"/>
      <c r="L12" s="20"/>
      <c r="M12" s="20"/>
    </row>
    <row r="13" spans="1:19" ht="16.5" customHeight="1" x14ac:dyDescent="0.25">
      <c r="B13" s="21" t="s">
        <v>283</v>
      </c>
      <c r="C13" s="24">
        <f>'Análisis y cálculos'!D131</f>
        <v>1085499977.25</v>
      </c>
      <c r="D13" s="275" t="s">
        <v>3</v>
      </c>
      <c r="E13" s="20"/>
      <c r="F13" s="20"/>
      <c r="G13" s="20"/>
      <c r="H13" s="20"/>
      <c r="I13" s="20"/>
      <c r="J13" s="20"/>
      <c r="K13" s="40"/>
      <c r="L13" s="20"/>
      <c r="M13" s="20"/>
    </row>
    <row r="14" spans="1:19" ht="16.5" customHeight="1" x14ac:dyDescent="0.25">
      <c r="B14" s="21" t="s">
        <v>107</v>
      </c>
      <c r="C14" s="24">
        <f>'Análisis y cálculos'!C145</f>
        <v>462227558</v>
      </c>
      <c r="D14" s="275" t="s">
        <v>3</v>
      </c>
      <c r="E14" s="20"/>
      <c r="F14" s="20"/>
      <c r="G14" s="20"/>
      <c r="H14" s="20"/>
      <c r="I14" s="20"/>
      <c r="J14" s="20"/>
      <c r="K14" s="40"/>
      <c r="L14" s="20"/>
      <c r="M14" s="20"/>
    </row>
    <row r="15" spans="1:19" ht="16.5" customHeight="1" x14ac:dyDescent="0.25">
      <c r="B15" s="21" t="s">
        <v>281</v>
      </c>
      <c r="C15" s="24">
        <f>'Análisis y cálculos'!C154</f>
        <v>337121852</v>
      </c>
      <c r="D15" s="275" t="s">
        <v>3</v>
      </c>
      <c r="E15" s="20"/>
      <c r="F15" s="20"/>
      <c r="G15" s="20"/>
      <c r="H15" s="20"/>
      <c r="I15" s="20"/>
      <c r="J15" s="20"/>
      <c r="K15" s="40"/>
      <c r="L15" s="20"/>
      <c r="M15" s="20"/>
    </row>
    <row r="16" spans="1:19" ht="15" x14ac:dyDescent="0.25">
      <c r="B16" s="21" t="s">
        <v>282</v>
      </c>
      <c r="C16" s="24">
        <f>'Análisis y cálculos'!C163</f>
        <v>40420653</v>
      </c>
      <c r="D16" s="275" t="s">
        <v>3</v>
      </c>
      <c r="E16" s="20"/>
      <c r="F16" s="20"/>
      <c r="G16" s="20"/>
      <c r="H16" s="20"/>
      <c r="I16" s="20"/>
      <c r="J16" s="20"/>
      <c r="K16" s="40"/>
      <c r="L16" s="20"/>
      <c r="M16" s="20"/>
    </row>
    <row r="17" spans="1:13" ht="15" x14ac:dyDescent="0.25">
      <c r="B17" s="21" t="s">
        <v>108</v>
      </c>
      <c r="C17" s="24">
        <f>'Análisis y cálculos'!C173</f>
        <v>256345078</v>
      </c>
      <c r="D17" s="275" t="s">
        <v>3</v>
      </c>
      <c r="E17" s="20"/>
      <c r="F17" s="20"/>
      <c r="G17" s="20"/>
      <c r="H17" s="20"/>
      <c r="I17" s="20"/>
      <c r="J17" s="20"/>
      <c r="K17" s="40"/>
      <c r="L17" s="20"/>
      <c r="M17" s="20"/>
    </row>
    <row r="18" spans="1:13" ht="15.75" thickBot="1" x14ac:dyDescent="0.3">
      <c r="B18" s="22" t="s">
        <v>109</v>
      </c>
      <c r="C18" s="25">
        <v>41356679</v>
      </c>
      <c r="D18" s="275" t="s">
        <v>182</v>
      </c>
      <c r="E18" s="20"/>
      <c r="F18" s="20"/>
      <c r="G18" s="20"/>
      <c r="H18" s="20"/>
      <c r="I18" s="20"/>
      <c r="J18" s="20"/>
      <c r="K18" s="40"/>
      <c r="L18" s="20"/>
      <c r="M18" s="20"/>
    </row>
    <row r="19" spans="1:13" ht="19.5" customHeight="1" thickBot="1" x14ac:dyDescent="0.3">
      <c r="A19" s="3"/>
      <c r="B19" s="23" t="s">
        <v>185</v>
      </c>
      <c r="C19" s="26">
        <f>SUM(C11:C18)</f>
        <v>11417506698.529999</v>
      </c>
      <c r="D19" s="20"/>
      <c r="E19" s="20"/>
      <c r="F19" s="20"/>
      <c r="G19" s="20"/>
      <c r="H19" s="20"/>
      <c r="I19" s="20"/>
      <c r="J19" s="20"/>
      <c r="K19" s="40"/>
      <c r="L19" s="20"/>
      <c r="M19" s="20"/>
    </row>
    <row r="20" spans="1:13" ht="14.25" x14ac:dyDescent="0.2">
      <c r="B20" s="39"/>
      <c r="C20" s="20"/>
      <c r="D20" s="20"/>
      <c r="E20" s="20"/>
      <c r="F20" s="20"/>
      <c r="G20" s="20"/>
      <c r="H20" s="20"/>
      <c r="I20" s="20"/>
      <c r="J20" s="20"/>
      <c r="K20" s="40"/>
      <c r="L20" s="20"/>
      <c r="M20" s="20"/>
    </row>
    <row r="21" spans="1:13" ht="15" thickBot="1" x14ac:dyDescent="0.25">
      <c r="B21" s="39"/>
      <c r="C21" s="20"/>
      <c r="D21" s="20"/>
      <c r="E21" s="20"/>
      <c r="F21" s="20"/>
      <c r="G21" s="20"/>
      <c r="H21" s="20"/>
      <c r="I21" s="20"/>
      <c r="J21" s="20"/>
      <c r="K21" s="40"/>
      <c r="L21" s="20"/>
      <c r="M21" s="20"/>
    </row>
    <row r="22" spans="1:13" ht="15" x14ac:dyDescent="0.2">
      <c r="B22" s="330" t="s">
        <v>118</v>
      </c>
      <c r="C22" s="331" t="s">
        <v>186</v>
      </c>
      <c r="D22" s="20"/>
      <c r="E22" s="20"/>
      <c r="F22" s="20"/>
      <c r="G22" s="20"/>
      <c r="H22" s="20"/>
      <c r="I22" s="20"/>
      <c r="J22" s="20"/>
      <c r="K22" s="40"/>
      <c r="L22" s="20"/>
      <c r="M22" s="20"/>
    </row>
    <row r="23" spans="1:13" ht="15" x14ac:dyDescent="0.25">
      <c r="B23" s="29" t="s">
        <v>9</v>
      </c>
      <c r="C23" s="30">
        <v>440311576.85452002</v>
      </c>
      <c r="D23" s="275" t="s">
        <v>183</v>
      </c>
      <c r="E23" s="20"/>
      <c r="F23" s="20"/>
      <c r="G23" s="20"/>
      <c r="H23" s="20"/>
      <c r="I23" s="20"/>
      <c r="J23" s="20"/>
      <c r="K23" s="40"/>
      <c r="L23" s="20"/>
      <c r="M23" s="20"/>
    </row>
    <row r="24" spans="1:13" ht="15" x14ac:dyDescent="0.25">
      <c r="B24" s="29" t="s">
        <v>10</v>
      </c>
      <c r="C24" s="30">
        <v>40420653</v>
      </c>
      <c r="D24" s="275" t="s">
        <v>3</v>
      </c>
      <c r="E24" s="20"/>
      <c r="F24" s="20"/>
      <c r="G24" s="20"/>
      <c r="H24" s="20"/>
      <c r="I24" s="20"/>
      <c r="J24" s="20"/>
      <c r="K24" s="40"/>
      <c r="L24" s="20"/>
      <c r="M24" s="20"/>
    </row>
    <row r="25" spans="1:13" ht="15" x14ac:dyDescent="0.25">
      <c r="B25" s="29" t="s">
        <v>11</v>
      </c>
      <c r="C25" s="30">
        <v>597257158.55348504</v>
      </c>
      <c r="D25" s="275" t="s">
        <v>3</v>
      </c>
      <c r="E25" s="20"/>
      <c r="F25" s="20"/>
      <c r="G25" s="20"/>
      <c r="H25" s="20"/>
      <c r="I25" s="20"/>
      <c r="J25" s="20"/>
      <c r="K25" s="40"/>
      <c r="L25" s="20"/>
      <c r="M25" s="20"/>
    </row>
    <row r="26" spans="1:13" ht="15.75" thickBot="1" x14ac:dyDescent="0.3">
      <c r="B26" s="31" t="s">
        <v>119</v>
      </c>
      <c r="C26" s="32">
        <v>91132571.587200001</v>
      </c>
      <c r="D26" s="275" t="s">
        <v>183</v>
      </c>
      <c r="E26" s="20"/>
      <c r="F26" s="20"/>
      <c r="G26" s="20"/>
      <c r="H26" s="20"/>
      <c r="I26" s="20"/>
      <c r="J26" s="20"/>
      <c r="K26" s="40"/>
      <c r="L26" s="20"/>
      <c r="M26" s="20"/>
    </row>
    <row r="27" spans="1:13" ht="15.75" thickBot="1" x14ac:dyDescent="0.3">
      <c r="B27" s="28" t="s">
        <v>187</v>
      </c>
      <c r="C27" s="27">
        <v>1169121959.9952049</v>
      </c>
      <c r="D27" s="20"/>
      <c r="E27" s="20"/>
      <c r="F27" s="20"/>
      <c r="G27" s="20"/>
      <c r="H27" s="20"/>
      <c r="I27" s="20"/>
      <c r="J27" s="20"/>
      <c r="K27" s="40"/>
      <c r="L27" s="20"/>
      <c r="M27" s="20"/>
    </row>
    <row r="28" spans="1:13" ht="14.25" x14ac:dyDescent="0.2">
      <c r="B28" s="39"/>
      <c r="C28" s="20"/>
      <c r="D28" s="20"/>
      <c r="E28" s="20"/>
      <c r="F28" s="20"/>
      <c r="G28" s="20"/>
      <c r="H28" s="20"/>
      <c r="I28" s="20"/>
      <c r="J28" s="20"/>
      <c r="K28" s="40"/>
      <c r="L28" s="20"/>
      <c r="M28" s="20"/>
    </row>
    <row r="29" spans="1:13" ht="14.25" x14ac:dyDescent="0.2">
      <c r="B29" s="39"/>
      <c r="C29" s="20"/>
      <c r="D29" s="20"/>
      <c r="E29" s="20"/>
      <c r="F29" s="20"/>
      <c r="G29" s="20"/>
      <c r="H29" s="20"/>
      <c r="I29" s="20"/>
      <c r="J29" s="20"/>
      <c r="K29" s="40"/>
      <c r="L29" s="20"/>
      <c r="M29" s="20"/>
    </row>
    <row r="30" spans="1:13" ht="15" thickBot="1" x14ac:dyDescent="0.25">
      <c r="B30" s="42"/>
      <c r="C30" s="43"/>
      <c r="D30" s="43"/>
      <c r="E30" s="43"/>
      <c r="F30" s="43"/>
      <c r="G30" s="43"/>
      <c r="H30" s="43"/>
      <c r="I30" s="43"/>
      <c r="J30" s="43"/>
      <c r="K30" s="44"/>
      <c r="L30" s="20"/>
      <c r="M30" s="20"/>
    </row>
    <row r="31" spans="1:13" ht="14.25" x14ac:dyDescent="0.2">
      <c r="B31" s="20"/>
      <c r="C31" s="20"/>
      <c r="D31" s="20"/>
      <c r="E31" s="20"/>
      <c r="F31" s="20"/>
      <c r="G31" s="20"/>
      <c r="H31" s="20"/>
      <c r="I31" s="20"/>
      <c r="J31" s="20"/>
      <c r="K31" s="20"/>
      <c r="L31" s="20"/>
      <c r="M31" s="20"/>
    </row>
    <row r="32" spans="1:13" ht="14.25" x14ac:dyDescent="0.2">
      <c r="B32" s="20"/>
      <c r="C32" s="20"/>
      <c r="D32" s="20"/>
      <c r="E32" s="20"/>
      <c r="F32" s="20"/>
      <c r="G32" s="20"/>
      <c r="H32" s="20"/>
      <c r="I32" s="20"/>
      <c r="J32" s="20"/>
      <c r="K32" s="20"/>
      <c r="L32" s="20"/>
      <c r="M32" s="20"/>
    </row>
    <row r="33" spans="2:13" ht="14.25" x14ac:dyDescent="0.2">
      <c r="B33" s="20"/>
      <c r="C33" s="20"/>
      <c r="D33" s="20"/>
      <c r="E33" s="20"/>
      <c r="F33" s="20"/>
      <c r="G33" s="20"/>
      <c r="H33" s="20"/>
      <c r="I33" s="20"/>
      <c r="J33" s="20"/>
      <c r="K33" s="20"/>
      <c r="L33" s="20"/>
      <c r="M33" s="20"/>
    </row>
    <row r="34" spans="2:13" ht="14.25" x14ac:dyDescent="0.2">
      <c r="B34" s="20"/>
      <c r="C34" s="20"/>
      <c r="D34" s="20"/>
      <c r="E34" s="20"/>
      <c r="F34" s="20"/>
      <c r="G34" s="20"/>
      <c r="H34" s="20"/>
      <c r="I34" s="20"/>
      <c r="J34" s="20"/>
      <c r="K34" s="20"/>
      <c r="L34" s="20"/>
      <c r="M34" s="20"/>
    </row>
    <row r="35" spans="2:13" ht="14.25" x14ac:dyDescent="0.2">
      <c r="B35" s="20"/>
      <c r="C35" s="20"/>
      <c r="D35" s="20"/>
      <c r="E35" s="20"/>
      <c r="F35" s="20"/>
      <c r="G35" s="20"/>
      <c r="H35" s="20"/>
      <c r="I35" s="20"/>
      <c r="J35" s="20"/>
      <c r="K35" s="20"/>
      <c r="L35" s="20"/>
      <c r="M35" s="20"/>
    </row>
    <row r="36" spans="2:13" ht="14.25" x14ac:dyDescent="0.2">
      <c r="B36" s="20"/>
      <c r="C36" s="20"/>
      <c r="D36" s="20"/>
      <c r="E36" s="20"/>
      <c r="F36" s="20"/>
      <c r="G36" s="20"/>
      <c r="H36" s="20"/>
      <c r="I36" s="20"/>
      <c r="J36" s="20"/>
      <c r="K36" s="20"/>
      <c r="L36" s="20"/>
      <c r="M36" s="20"/>
    </row>
    <row r="37" spans="2:13" ht="14.25" x14ac:dyDescent="0.2">
      <c r="B37" s="20"/>
      <c r="C37" s="20"/>
      <c r="D37" s="20"/>
      <c r="E37" s="20"/>
      <c r="F37" s="20"/>
      <c r="G37" s="20"/>
      <c r="H37" s="20"/>
      <c r="I37" s="20"/>
      <c r="J37" s="20"/>
      <c r="K37" s="20"/>
      <c r="L37" s="20"/>
      <c r="M37" s="20"/>
    </row>
    <row r="38" spans="2:13" ht="14.25" x14ac:dyDescent="0.2">
      <c r="B38" s="20"/>
      <c r="C38" s="20"/>
      <c r="D38" s="20"/>
      <c r="E38" s="20"/>
      <c r="F38" s="20"/>
      <c r="G38" s="20"/>
      <c r="H38" s="20"/>
      <c r="I38" s="20"/>
      <c r="J38" s="20"/>
      <c r="K38" s="20"/>
      <c r="L38" s="20"/>
      <c r="M38" s="20"/>
    </row>
    <row r="39" spans="2:13" ht="14.25" x14ac:dyDescent="0.2">
      <c r="B39" s="20"/>
      <c r="C39" s="20"/>
      <c r="D39" s="20"/>
      <c r="E39" s="20"/>
      <c r="F39" s="20"/>
      <c r="G39" s="20"/>
      <c r="H39" s="20"/>
      <c r="I39" s="20"/>
      <c r="J39" s="20"/>
      <c r="K39" s="20"/>
      <c r="L39" s="20"/>
      <c r="M39" s="20"/>
    </row>
    <row r="40" spans="2:13" ht="14.25" x14ac:dyDescent="0.2">
      <c r="B40" s="20"/>
      <c r="C40" s="20"/>
      <c r="D40" s="20"/>
      <c r="E40" s="20"/>
      <c r="F40" s="20"/>
      <c r="G40" s="20"/>
      <c r="H40" s="20"/>
      <c r="I40" s="20"/>
      <c r="J40" s="20"/>
      <c r="K40" s="20"/>
      <c r="L40" s="20"/>
      <c r="M40" s="20"/>
    </row>
    <row r="41" spans="2:13" ht="14.25" x14ac:dyDescent="0.2">
      <c r="B41" s="20"/>
      <c r="C41" s="20"/>
      <c r="D41" s="20"/>
      <c r="E41" s="20"/>
      <c r="F41" s="20"/>
      <c r="G41" s="20"/>
      <c r="H41" s="20"/>
      <c r="I41" s="20"/>
      <c r="J41" s="20"/>
      <c r="K41" s="20"/>
      <c r="L41" s="20"/>
      <c r="M41" s="20"/>
    </row>
    <row r="42" spans="2:13" ht="14.25" x14ac:dyDescent="0.2">
      <c r="B42" s="20"/>
      <c r="C42" s="20"/>
      <c r="D42" s="20"/>
      <c r="E42" s="20"/>
      <c r="F42" s="20"/>
      <c r="G42" s="20"/>
      <c r="H42" s="20"/>
      <c r="I42" s="20"/>
      <c r="J42" s="20"/>
      <c r="K42" s="20"/>
      <c r="L42" s="20"/>
      <c r="M42" s="20"/>
    </row>
    <row r="43" spans="2:13" ht="14.25" x14ac:dyDescent="0.2">
      <c r="B43" s="20"/>
      <c r="C43" s="20"/>
      <c r="D43" s="20"/>
      <c r="E43" s="20"/>
      <c r="F43" s="20"/>
      <c r="G43" s="20"/>
      <c r="H43" s="20"/>
      <c r="I43" s="20"/>
      <c r="J43" s="20"/>
      <c r="K43" s="20"/>
      <c r="L43" s="20"/>
      <c r="M43" s="20"/>
    </row>
    <row r="44" spans="2:13" ht="14.25" x14ac:dyDescent="0.2">
      <c r="B44" s="20"/>
      <c r="C44" s="20"/>
      <c r="D44" s="20"/>
      <c r="E44" s="20"/>
      <c r="F44" s="20"/>
      <c r="G44" s="20"/>
      <c r="H44" s="20"/>
      <c r="I44" s="20"/>
      <c r="J44" s="20"/>
      <c r="K44" s="20"/>
      <c r="L44" s="20"/>
      <c r="M44" s="20"/>
    </row>
    <row r="45" spans="2:13" ht="14.25" x14ac:dyDescent="0.2">
      <c r="B45" s="20"/>
      <c r="C45" s="20"/>
      <c r="D45" s="20"/>
      <c r="E45" s="20"/>
      <c r="F45" s="20"/>
      <c r="G45" s="20"/>
      <c r="H45" s="20"/>
      <c r="I45" s="20"/>
      <c r="J45" s="20"/>
      <c r="K45" s="20"/>
      <c r="L45" s="20"/>
      <c r="M45" s="20"/>
    </row>
    <row r="46" spans="2:13" ht="14.25" x14ac:dyDescent="0.2">
      <c r="B46" s="20"/>
      <c r="C46" s="20"/>
      <c r="D46" s="20"/>
      <c r="E46" s="20"/>
      <c r="F46" s="20"/>
      <c r="G46" s="20"/>
      <c r="H46" s="20"/>
      <c r="I46" s="20"/>
      <c r="J46" s="20"/>
      <c r="K46" s="20"/>
      <c r="L46" s="20"/>
      <c r="M46" s="20"/>
    </row>
    <row r="47" spans="2:13" ht="14.25" x14ac:dyDescent="0.2">
      <c r="B47" s="20"/>
      <c r="C47" s="20"/>
      <c r="D47" s="20"/>
      <c r="E47" s="20"/>
      <c r="F47" s="20"/>
      <c r="G47" s="20"/>
      <c r="H47" s="20"/>
      <c r="I47" s="20"/>
      <c r="J47" s="20"/>
      <c r="K47" s="20"/>
      <c r="L47" s="20"/>
      <c r="M47" s="20"/>
    </row>
    <row r="48" spans="2:13" ht="14.25" x14ac:dyDescent="0.2">
      <c r="B48" s="20"/>
      <c r="C48" s="20"/>
      <c r="D48" s="20"/>
      <c r="E48" s="20"/>
      <c r="F48" s="20"/>
      <c r="G48" s="20"/>
      <c r="H48" s="20"/>
      <c r="I48" s="20"/>
      <c r="J48" s="20"/>
      <c r="K48" s="20"/>
      <c r="L48" s="20"/>
      <c r="M48" s="20"/>
    </row>
    <row r="49" spans="2:13" ht="14.25" x14ac:dyDescent="0.2">
      <c r="B49" s="20"/>
      <c r="C49" s="20"/>
      <c r="D49" s="20"/>
      <c r="E49" s="20"/>
      <c r="F49" s="20"/>
      <c r="G49" s="20"/>
      <c r="H49" s="20"/>
      <c r="I49" s="20"/>
      <c r="J49" s="20"/>
      <c r="K49" s="20"/>
      <c r="L49" s="20"/>
      <c r="M49" s="20"/>
    </row>
    <row r="50" spans="2:13" ht="14.25" x14ac:dyDescent="0.2">
      <c r="B50" s="20"/>
      <c r="C50" s="20"/>
      <c r="D50" s="20"/>
      <c r="E50" s="20"/>
      <c r="F50" s="20"/>
      <c r="G50" s="20"/>
      <c r="H50" s="20"/>
      <c r="I50" s="20"/>
      <c r="J50" s="20"/>
      <c r="K50" s="20"/>
      <c r="L50" s="20"/>
      <c r="M50" s="20"/>
    </row>
    <row r="51" spans="2:13" ht="14.25" x14ac:dyDescent="0.2">
      <c r="B51" s="20"/>
      <c r="C51" s="20"/>
      <c r="D51" s="20"/>
      <c r="E51" s="20"/>
      <c r="F51" s="20"/>
      <c r="G51" s="20"/>
      <c r="H51" s="20"/>
      <c r="I51" s="20"/>
      <c r="J51" s="20"/>
      <c r="K51" s="20"/>
      <c r="L51" s="20"/>
      <c r="M51" s="20"/>
    </row>
    <row r="52" spans="2:13" ht="14.25" x14ac:dyDescent="0.2">
      <c r="B52" s="20"/>
      <c r="C52" s="20"/>
      <c r="D52" s="20"/>
      <c r="E52" s="20"/>
      <c r="F52" s="20"/>
      <c r="G52" s="20"/>
      <c r="H52" s="20"/>
      <c r="I52" s="20"/>
      <c r="J52" s="20"/>
      <c r="K52" s="20"/>
      <c r="L52" s="20"/>
      <c r="M52" s="20"/>
    </row>
    <row r="53" spans="2:13" ht="14.25" x14ac:dyDescent="0.2">
      <c r="B53" s="20"/>
      <c r="C53" s="20"/>
      <c r="D53" s="20"/>
      <c r="E53" s="20"/>
      <c r="F53" s="20"/>
      <c r="G53" s="20"/>
      <c r="H53" s="20"/>
      <c r="I53" s="20"/>
      <c r="J53" s="20"/>
      <c r="K53" s="20"/>
      <c r="L53" s="20"/>
      <c r="M53" s="20"/>
    </row>
    <row r="54" spans="2:13" ht="14.25" x14ac:dyDescent="0.2">
      <c r="B54" s="20"/>
      <c r="C54" s="20"/>
      <c r="D54" s="20"/>
      <c r="E54" s="20"/>
      <c r="F54" s="20"/>
      <c r="G54" s="20"/>
      <c r="H54" s="20"/>
      <c r="I54" s="20"/>
      <c r="J54" s="20"/>
      <c r="K54" s="20"/>
    </row>
    <row r="55" spans="2:13" ht="14.25" x14ac:dyDescent="0.2">
      <c r="B55" s="20"/>
      <c r="C55" s="20"/>
      <c r="D55" s="20"/>
      <c r="E55" s="20"/>
      <c r="F55" s="20"/>
      <c r="G55" s="20"/>
      <c r="H55" s="20"/>
      <c r="I55" s="20"/>
      <c r="J55" s="20"/>
      <c r="K55" s="20"/>
    </row>
    <row r="56" spans="2:13" ht="14.25" x14ac:dyDescent="0.2">
      <c r="B56" s="20"/>
      <c r="C56" s="20"/>
      <c r="D56" s="20"/>
      <c r="E56" s="20"/>
      <c r="F56" s="20"/>
      <c r="G56" s="20"/>
      <c r="H56" s="20"/>
      <c r="I56" s="20"/>
      <c r="J56" s="20"/>
      <c r="K56" s="20"/>
    </row>
  </sheetData>
  <mergeCells count="3">
    <mergeCell ref="I6:J6"/>
    <mergeCell ref="C5:F5"/>
    <mergeCell ref="B1:I3"/>
  </mergeCells>
  <hyperlinks>
    <hyperlink ref="D11:D18" location="'Análisis y cálculos'!M5" display="DN-1" xr:uid="{00000000-0004-0000-0100-000000000000}"/>
    <hyperlink ref="D23:D26" location="'Analitica gastos'!M5" display="DN-2" xr:uid="{00000000-0004-0000-0100-000001000000}"/>
  </hyperlink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16"/>
  <sheetViews>
    <sheetView showGridLines="0" topLeftCell="E1" zoomScaleNormal="100" workbookViewId="0">
      <selection activeCell="M3" sqref="M3"/>
    </sheetView>
  </sheetViews>
  <sheetFormatPr baseColWidth="10" defaultColWidth="0" defaultRowHeight="12.75" x14ac:dyDescent="0.2"/>
  <cols>
    <col min="1" max="1" width="2.5703125" style="61" customWidth="1"/>
    <col min="2" max="2" width="38.85546875" style="4" customWidth="1"/>
    <col min="3" max="5" width="29.42578125" style="4" customWidth="1"/>
    <col min="6" max="6" width="28" style="4" customWidth="1"/>
    <col min="7" max="7" width="20.5703125" style="4" customWidth="1"/>
    <col min="8" max="8" width="11.42578125" style="4" customWidth="1"/>
    <col min="9" max="9" width="22.42578125" style="4" customWidth="1"/>
    <col min="10" max="10" width="21" style="4" customWidth="1"/>
    <col min="11" max="11" width="11.42578125" style="4" customWidth="1"/>
    <col min="12" max="12" width="16.5703125" style="4" customWidth="1"/>
    <col min="13" max="13" width="15.140625" style="4" customWidth="1"/>
    <col min="14" max="14" width="11.42578125" style="4" customWidth="1"/>
    <col min="15" max="23" width="0" style="4" hidden="1" customWidth="1"/>
    <col min="24" max="16384" width="11.42578125" style="4" hidden="1"/>
  </cols>
  <sheetData>
    <row r="1" spans="1:23" s="324" customFormat="1" ht="27.75" customHeight="1" x14ac:dyDescent="0.25">
      <c r="B1" s="360" t="s">
        <v>199</v>
      </c>
      <c r="C1" s="360"/>
      <c r="D1" s="360"/>
      <c r="E1" s="360"/>
      <c r="F1" s="360"/>
      <c r="G1" s="360"/>
      <c r="H1" s="360"/>
      <c r="I1" s="360"/>
      <c r="J1" s="360"/>
      <c r="K1" s="360"/>
      <c r="L1" s="355" t="s">
        <v>308</v>
      </c>
      <c r="M1" s="353" t="s">
        <v>312</v>
      </c>
    </row>
    <row r="2" spans="1:23" s="324" customFormat="1" ht="27.75" customHeight="1" x14ac:dyDescent="0.25">
      <c r="B2" s="360"/>
      <c r="C2" s="360"/>
      <c r="D2" s="360"/>
      <c r="E2" s="360"/>
      <c r="F2" s="360"/>
      <c r="G2" s="360"/>
      <c r="H2" s="360"/>
      <c r="I2" s="360"/>
      <c r="J2" s="360"/>
      <c r="K2" s="360"/>
      <c r="L2" s="355" t="s">
        <v>309</v>
      </c>
      <c r="M2" s="353">
        <v>1</v>
      </c>
    </row>
    <row r="3" spans="1:23" s="324" customFormat="1" ht="27.75" customHeight="1" x14ac:dyDescent="0.25">
      <c r="B3" s="360"/>
      <c r="C3" s="360"/>
      <c r="D3" s="360"/>
      <c r="E3" s="360"/>
      <c r="F3" s="360"/>
      <c r="G3" s="360"/>
      <c r="H3" s="360"/>
      <c r="I3" s="360"/>
      <c r="J3" s="360"/>
      <c r="K3" s="360"/>
      <c r="L3" s="355" t="s">
        <v>317</v>
      </c>
      <c r="M3" s="354">
        <v>44573</v>
      </c>
    </row>
    <row r="4" spans="1:23" s="9" customFormat="1" ht="14.25" customHeight="1" thickBot="1" x14ac:dyDescent="0.3">
      <c r="A4" s="11"/>
      <c r="B4" s="57"/>
      <c r="C4" s="57"/>
      <c r="D4" s="57"/>
      <c r="E4" s="57"/>
      <c r="F4" s="57"/>
      <c r="G4" s="57"/>
      <c r="H4" s="57"/>
      <c r="I4" s="58"/>
      <c r="J4" s="58"/>
      <c r="K4" s="59"/>
      <c r="L4" s="59"/>
      <c r="M4" s="60"/>
      <c r="N4" s="19"/>
      <c r="O4" s="12"/>
      <c r="P4" s="12"/>
      <c r="Q4" s="11"/>
      <c r="R4" s="11"/>
      <c r="S4" s="11"/>
    </row>
    <row r="5" spans="1:23" s="14" customFormat="1" ht="24" customHeight="1" thickBot="1" x14ac:dyDescent="0.3">
      <c r="A5" s="11"/>
      <c r="B5" s="45" t="s">
        <v>174</v>
      </c>
      <c r="C5" s="396" t="s">
        <v>37</v>
      </c>
      <c r="D5" s="396"/>
      <c r="E5" s="396"/>
      <c r="F5" s="396"/>
      <c r="G5" s="396"/>
      <c r="H5" s="397"/>
      <c r="I5" s="47" t="s">
        <v>188</v>
      </c>
      <c r="J5" s="48"/>
      <c r="K5" s="49"/>
      <c r="L5" s="50" t="s">
        <v>176</v>
      </c>
      <c r="M5" s="51"/>
      <c r="N5" s="11"/>
      <c r="O5" s="11"/>
      <c r="P5" s="12"/>
      <c r="Q5" s="13"/>
      <c r="R5" s="13"/>
      <c r="S5" s="11"/>
      <c r="T5" s="11"/>
      <c r="U5" s="11"/>
    </row>
    <row r="6" spans="1:23" s="9" customFormat="1" ht="24" customHeight="1" thickBot="1" x14ac:dyDescent="0.3">
      <c r="A6" s="11"/>
      <c r="B6" s="45" t="s">
        <v>177</v>
      </c>
      <c r="C6" s="46" t="s">
        <v>0</v>
      </c>
      <c r="D6" s="52" t="s">
        <v>179</v>
      </c>
      <c r="E6" s="52" t="s">
        <v>179</v>
      </c>
      <c r="F6" s="401" t="s">
        <v>0</v>
      </c>
      <c r="G6" s="401"/>
      <c r="H6" s="401"/>
      <c r="I6" s="47" t="s">
        <v>173</v>
      </c>
      <c r="J6" s="53"/>
      <c r="K6" s="54" t="s">
        <v>180</v>
      </c>
      <c r="L6" s="47" t="s">
        <v>181</v>
      </c>
      <c r="M6" s="55" t="s">
        <v>182</v>
      </c>
      <c r="N6" s="56"/>
      <c r="O6" s="12"/>
      <c r="P6" s="12"/>
      <c r="Q6" s="11"/>
      <c r="R6" s="11"/>
      <c r="S6" s="11"/>
    </row>
    <row r="7" spans="1:23" s="9" customFormat="1" ht="14.25" customHeight="1" thickBot="1" x14ac:dyDescent="0.3">
      <c r="A7" s="11"/>
      <c r="B7" s="57"/>
      <c r="C7" s="57"/>
      <c r="D7" s="57"/>
      <c r="E7" s="57"/>
      <c r="F7" s="57"/>
      <c r="G7" s="57"/>
      <c r="H7" s="57"/>
      <c r="I7" s="58"/>
      <c r="J7" s="58"/>
      <c r="K7" s="59"/>
      <c r="L7" s="59"/>
      <c r="M7" s="60"/>
      <c r="N7" s="19"/>
      <c r="O7" s="12"/>
      <c r="P7" s="12"/>
      <c r="Q7" s="11"/>
      <c r="R7" s="11"/>
      <c r="S7" s="11"/>
    </row>
    <row r="8" spans="1:23" s="7" customFormat="1" ht="22.5" customHeight="1" x14ac:dyDescent="0.2">
      <c r="B8" s="392" t="s">
        <v>189</v>
      </c>
      <c r="C8" s="402"/>
      <c r="D8" s="402"/>
      <c r="E8" s="402"/>
      <c r="F8" s="402"/>
      <c r="G8" s="402"/>
      <c r="H8" s="402"/>
      <c r="I8" s="402"/>
      <c r="J8" s="402"/>
      <c r="K8" s="402"/>
      <c r="L8" s="402"/>
      <c r="M8" s="393"/>
    </row>
    <row r="9" spans="1:23" s="7" customFormat="1" ht="45" customHeight="1" x14ac:dyDescent="0.2">
      <c r="B9" s="382" t="s">
        <v>190</v>
      </c>
      <c r="C9" s="383"/>
      <c r="D9" s="383"/>
      <c r="E9" s="383"/>
      <c r="F9" s="383"/>
      <c r="G9" s="383"/>
      <c r="H9" s="383"/>
      <c r="I9" s="383"/>
      <c r="J9" s="383"/>
      <c r="K9" s="383"/>
      <c r="L9" s="383"/>
      <c r="M9" s="69"/>
    </row>
    <row r="10" spans="1:23" s="7" customFormat="1" ht="22.5" customHeight="1" x14ac:dyDescent="0.2">
      <c r="B10" s="388" t="s">
        <v>191</v>
      </c>
      <c r="C10" s="389"/>
      <c r="D10" s="389"/>
      <c r="E10" s="389"/>
      <c r="F10" s="389"/>
      <c r="G10" s="389"/>
      <c r="H10" s="389"/>
      <c r="I10" s="389"/>
      <c r="J10" s="389"/>
      <c r="K10" s="389"/>
      <c r="L10" s="389"/>
      <c r="M10" s="390"/>
    </row>
    <row r="11" spans="1:23" s="7" customFormat="1" ht="24" customHeight="1" x14ac:dyDescent="0.2">
      <c r="A11" s="62"/>
      <c r="B11" s="394" t="s">
        <v>277</v>
      </c>
      <c r="C11" s="395"/>
      <c r="D11" s="395"/>
      <c r="E11" s="395"/>
      <c r="F11" s="395"/>
      <c r="G11" s="395"/>
      <c r="H11" s="395"/>
      <c r="I11" s="395"/>
      <c r="J11" s="395"/>
      <c r="K11" s="395"/>
      <c r="L11" s="395"/>
      <c r="M11" s="145"/>
    </row>
    <row r="12" spans="1:23" s="7" customFormat="1" ht="24" customHeight="1" x14ac:dyDescent="0.2">
      <c r="B12" s="394" t="s">
        <v>278</v>
      </c>
      <c r="C12" s="395"/>
      <c r="D12" s="395"/>
      <c r="E12" s="395"/>
      <c r="F12" s="395"/>
      <c r="G12" s="395"/>
      <c r="H12" s="395"/>
      <c r="I12" s="395"/>
      <c r="J12" s="395"/>
      <c r="K12" s="395"/>
      <c r="L12" s="395"/>
      <c r="M12" s="145"/>
    </row>
    <row r="13" spans="1:23" s="7" customFormat="1" ht="24" customHeight="1" x14ac:dyDescent="0.2">
      <c r="B13" s="394" t="s">
        <v>279</v>
      </c>
      <c r="C13" s="395"/>
      <c r="D13" s="395"/>
      <c r="E13" s="395"/>
      <c r="F13" s="395"/>
      <c r="G13" s="395"/>
      <c r="H13" s="395"/>
      <c r="I13" s="395"/>
      <c r="J13" s="395"/>
      <c r="K13" s="395"/>
      <c r="L13" s="395"/>
      <c r="M13" s="145"/>
    </row>
    <row r="14" spans="1:23" s="7" customFormat="1" ht="22.5" customHeight="1" x14ac:dyDescent="0.2">
      <c r="B14" s="388" t="s">
        <v>192</v>
      </c>
      <c r="C14" s="389"/>
      <c r="D14" s="389"/>
      <c r="E14" s="389"/>
      <c r="F14" s="389"/>
      <c r="G14" s="389"/>
      <c r="H14" s="389"/>
      <c r="I14" s="389"/>
      <c r="J14" s="389"/>
      <c r="K14" s="389"/>
      <c r="L14" s="389"/>
      <c r="M14" s="390"/>
    </row>
    <row r="15" spans="1:23" s="7" customFormat="1" ht="15" x14ac:dyDescent="0.2">
      <c r="A15" s="62"/>
      <c r="B15" s="382" t="s">
        <v>38</v>
      </c>
      <c r="C15" s="383"/>
      <c r="D15" s="383"/>
      <c r="E15" s="383"/>
      <c r="F15" s="383"/>
      <c r="G15" s="383"/>
      <c r="M15" s="145"/>
    </row>
    <row r="16" spans="1:23" s="1" customFormat="1" ht="15" customHeight="1" x14ac:dyDescent="0.2">
      <c r="A16" s="62"/>
      <c r="B16" s="382"/>
      <c r="C16" s="383"/>
      <c r="D16" s="383"/>
      <c r="E16" s="383"/>
      <c r="F16" s="383"/>
      <c r="G16" s="383"/>
      <c r="H16" s="7"/>
      <c r="I16" s="7"/>
      <c r="J16" s="7"/>
      <c r="K16" s="7"/>
      <c r="L16" s="7"/>
      <c r="M16" s="145"/>
      <c r="N16" s="7"/>
      <c r="O16" s="7"/>
      <c r="P16" s="7"/>
      <c r="Q16" s="7"/>
      <c r="R16" s="7"/>
      <c r="S16" s="7"/>
      <c r="T16" s="7"/>
      <c r="U16" s="7"/>
      <c r="V16" s="7"/>
      <c r="W16" s="7"/>
    </row>
    <row r="17" spans="1:23" s="7" customFormat="1" ht="5.25" customHeight="1" x14ac:dyDescent="0.2">
      <c r="B17" s="146"/>
      <c r="M17" s="145"/>
    </row>
    <row r="18" spans="1:23" s="70" customFormat="1" ht="30" customHeight="1" x14ac:dyDescent="0.25">
      <c r="B18" s="380" t="s">
        <v>207</v>
      </c>
      <c r="C18" s="381"/>
      <c r="D18" s="381"/>
      <c r="E18" s="381"/>
      <c r="F18" s="381"/>
      <c r="G18" s="381"/>
      <c r="H18" s="381"/>
      <c r="I18" s="381"/>
      <c r="J18" s="381"/>
      <c r="K18" s="381"/>
      <c r="M18" s="147"/>
    </row>
    <row r="19" spans="1:23" s="70" customFormat="1" ht="30" customHeight="1" x14ac:dyDescent="0.25">
      <c r="B19" s="380" t="s">
        <v>280</v>
      </c>
      <c r="C19" s="381"/>
      <c r="D19" s="381"/>
      <c r="E19" s="381"/>
      <c r="F19" s="381"/>
      <c r="G19" s="381"/>
      <c r="H19" s="381"/>
      <c r="I19" s="381"/>
      <c r="J19" s="381"/>
      <c r="K19" s="381"/>
      <c r="M19" s="147"/>
    </row>
    <row r="20" spans="1:23" s="70" customFormat="1" ht="30" customHeight="1" x14ac:dyDescent="0.25">
      <c r="B20" s="380" t="s">
        <v>208</v>
      </c>
      <c r="C20" s="381"/>
      <c r="D20" s="381"/>
      <c r="E20" s="381"/>
      <c r="F20" s="381"/>
      <c r="G20" s="381"/>
      <c r="H20" s="381"/>
      <c r="I20" s="381"/>
      <c r="J20" s="381"/>
      <c r="K20" s="381"/>
      <c r="L20" s="381"/>
      <c r="M20" s="147"/>
    </row>
    <row r="21" spans="1:23" s="7" customFormat="1" ht="22.5" customHeight="1" x14ac:dyDescent="0.2">
      <c r="B21" s="388" t="s">
        <v>193</v>
      </c>
      <c r="C21" s="389"/>
      <c r="D21" s="389"/>
      <c r="E21" s="389"/>
      <c r="F21" s="389"/>
      <c r="G21" s="389"/>
      <c r="H21" s="389"/>
      <c r="I21" s="389"/>
      <c r="J21" s="389"/>
      <c r="K21" s="389"/>
      <c r="L21" s="389"/>
      <c r="M21" s="390"/>
    </row>
    <row r="22" spans="1:23" s="1" customFormat="1" ht="12.75" customHeight="1" x14ac:dyDescent="0.2">
      <c r="A22" s="64"/>
      <c r="B22" s="149"/>
      <c r="C22" s="148"/>
      <c r="D22" s="148"/>
      <c r="E22" s="148"/>
      <c r="F22" s="148"/>
      <c r="G22" s="7"/>
      <c r="H22" s="7"/>
      <c r="I22" s="7"/>
      <c r="J22" s="7"/>
      <c r="K22" s="7"/>
      <c r="L22" s="7"/>
      <c r="M22" s="145"/>
      <c r="N22" s="7"/>
      <c r="O22" s="7"/>
      <c r="P22" s="7"/>
      <c r="Q22" s="7"/>
      <c r="R22" s="7"/>
      <c r="S22" s="7"/>
      <c r="T22" s="7"/>
      <c r="U22" s="7"/>
      <c r="V22" s="7"/>
      <c r="W22" s="7"/>
    </row>
    <row r="23" spans="1:23" s="1" customFormat="1" ht="26.25" customHeight="1" x14ac:dyDescent="0.2">
      <c r="A23" s="7"/>
      <c r="B23" s="370" t="s">
        <v>93</v>
      </c>
      <c r="C23" s="371"/>
      <c r="D23" s="148"/>
      <c r="E23" s="148"/>
      <c r="F23" s="148"/>
      <c r="G23" s="7"/>
      <c r="H23" s="7"/>
      <c r="I23" s="7"/>
      <c r="J23" s="7"/>
      <c r="K23" s="7"/>
      <c r="L23" s="7"/>
      <c r="M23" s="145"/>
      <c r="N23" s="7"/>
      <c r="O23" s="7"/>
      <c r="P23" s="7"/>
      <c r="Q23" s="7"/>
      <c r="R23" s="7"/>
      <c r="S23" s="7"/>
      <c r="T23" s="7"/>
      <c r="U23" s="7"/>
      <c r="V23" s="7"/>
      <c r="W23" s="7"/>
    </row>
    <row r="24" spans="1:23" s="1" customFormat="1" ht="15" thickBot="1" x14ac:dyDescent="0.25">
      <c r="A24" s="7"/>
      <c r="B24" s="146"/>
      <c r="C24" s="7"/>
      <c r="D24" s="7"/>
      <c r="E24" s="7"/>
      <c r="F24" s="7"/>
      <c r="G24" s="7"/>
      <c r="H24" s="7"/>
      <c r="I24" s="7"/>
      <c r="J24" s="7"/>
      <c r="K24" s="7"/>
      <c r="L24" s="7"/>
      <c r="M24" s="145"/>
      <c r="N24" s="7"/>
      <c r="O24" s="7"/>
      <c r="P24" s="7"/>
      <c r="Q24" s="7"/>
      <c r="R24" s="7"/>
      <c r="S24" s="7"/>
      <c r="T24" s="7"/>
      <c r="U24" s="7"/>
      <c r="V24" s="7"/>
      <c r="W24" s="7"/>
    </row>
    <row r="25" spans="1:23" s="1" customFormat="1" ht="15" x14ac:dyDescent="0.25">
      <c r="A25" s="7"/>
      <c r="B25" s="332" t="s">
        <v>194</v>
      </c>
      <c r="C25" s="333" t="s">
        <v>195</v>
      </c>
      <c r="D25" s="333" t="s">
        <v>196</v>
      </c>
      <c r="E25" s="334" t="s">
        <v>39</v>
      </c>
      <c r="F25" s="335" t="s">
        <v>45</v>
      </c>
      <c r="G25" s="7"/>
      <c r="H25" s="150"/>
      <c r="I25" s="7"/>
      <c r="J25" s="7"/>
      <c r="K25" s="7"/>
      <c r="L25" s="7"/>
      <c r="M25" s="145"/>
      <c r="N25" s="7"/>
      <c r="O25" s="7"/>
      <c r="P25" s="7"/>
      <c r="Q25" s="7"/>
      <c r="R25" s="7"/>
      <c r="S25" s="7"/>
      <c r="T25" s="7"/>
      <c r="U25" s="7"/>
      <c r="V25" s="7"/>
      <c r="W25" s="7"/>
    </row>
    <row r="26" spans="1:23" s="1" customFormat="1" ht="16.5" customHeight="1" x14ac:dyDescent="0.2">
      <c r="A26" s="7"/>
      <c r="B26" s="71" t="s">
        <v>40</v>
      </c>
      <c r="C26" s="72"/>
      <c r="D26" s="72"/>
      <c r="E26" s="72"/>
      <c r="F26" s="73"/>
      <c r="G26" s="7"/>
      <c r="H26" s="151"/>
      <c r="I26" s="7"/>
      <c r="J26" s="7"/>
      <c r="K26" s="7"/>
      <c r="L26" s="7"/>
      <c r="M26" s="145"/>
      <c r="N26" s="7"/>
      <c r="O26" s="7"/>
      <c r="P26" s="7"/>
      <c r="Q26" s="7"/>
      <c r="R26" s="7"/>
      <c r="S26" s="7"/>
      <c r="T26" s="7"/>
      <c r="U26" s="7"/>
      <c r="V26" s="7"/>
      <c r="W26" s="7"/>
    </row>
    <row r="27" spans="1:23" s="1" customFormat="1" ht="16.5" customHeight="1" x14ac:dyDescent="0.2">
      <c r="A27" s="7"/>
      <c r="B27" s="74" t="s">
        <v>42</v>
      </c>
      <c r="C27" s="75">
        <v>3790020345</v>
      </c>
      <c r="D27" s="76">
        <v>4244822786.4000001</v>
      </c>
      <c r="E27" s="75">
        <f t="shared" ref="E27:E32" si="0">D27-C27</f>
        <v>454802441.4000001</v>
      </c>
      <c r="F27" s="77">
        <f>E27/D27</f>
        <v>0.10714285714285716</v>
      </c>
      <c r="G27" s="7"/>
      <c r="H27" s="151"/>
      <c r="I27" s="7"/>
      <c r="J27" s="7"/>
      <c r="K27" s="7"/>
      <c r="L27" s="7"/>
      <c r="M27" s="145"/>
      <c r="N27" s="7"/>
      <c r="O27" s="7"/>
      <c r="P27" s="7"/>
      <c r="Q27" s="7"/>
      <c r="R27" s="7"/>
      <c r="S27" s="7"/>
      <c r="T27" s="7"/>
      <c r="U27" s="7"/>
      <c r="V27" s="7"/>
      <c r="W27" s="7"/>
    </row>
    <row r="28" spans="1:23" s="1" customFormat="1" ht="16.5" customHeight="1" x14ac:dyDescent="0.2">
      <c r="A28" s="7"/>
      <c r="B28" s="74" t="s">
        <v>41</v>
      </c>
      <c r="C28" s="75">
        <v>2192988456</v>
      </c>
      <c r="D28" s="76">
        <v>2434217186.1599998</v>
      </c>
      <c r="E28" s="75">
        <f t="shared" si="0"/>
        <v>241228730.15999985</v>
      </c>
      <c r="F28" s="77">
        <f t="shared" ref="F28:F31" si="1">E28/D28</f>
        <v>9.9099099099099044E-2</v>
      </c>
      <c r="G28" s="7"/>
      <c r="H28" s="151"/>
      <c r="I28" s="7"/>
      <c r="J28" s="7"/>
      <c r="K28" s="7"/>
      <c r="L28" s="7"/>
      <c r="M28" s="145"/>
      <c r="N28" s="7"/>
      <c r="O28" s="7"/>
      <c r="P28" s="7"/>
      <c r="Q28" s="7"/>
      <c r="R28" s="7"/>
      <c r="S28" s="7"/>
      <c r="T28" s="7"/>
      <c r="U28" s="7"/>
      <c r="V28" s="7"/>
      <c r="W28" s="7"/>
    </row>
    <row r="29" spans="1:23" s="1" customFormat="1" ht="16.5" customHeight="1" x14ac:dyDescent="0.2">
      <c r="A29" s="7"/>
      <c r="B29" s="74" t="s">
        <v>111</v>
      </c>
      <c r="C29" s="75">
        <v>754847908</v>
      </c>
      <c r="D29" s="76">
        <v>860526615.12</v>
      </c>
      <c r="E29" s="75">
        <f t="shared" si="0"/>
        <v>105678707.12</v>
      </c>
      <c r="F29" s="77">
        <f t="shared" si="1"/>
        <v>0.12280701754385966</v>
      </c>
      <c r="G29" s="7"/>
      <c r="H29" s="151"/>
      <c r="I29" s="7"/>
      <c r="J29" s="7"/>
      <c r="K29" s="7"/>
      <c r="L29" s="7"/>
      <c r="M29" s="145"/>
      <c r="N29" s="7"/>
      <c r="O29" s="7"/>
      <c r="P29" s="7"/>
      <c r="Q29" s="7"/>
      <c r="R29" s="7"/>
      <c r="S29" s="7"/>
      <c r="T29" s="7"/>
      <c r="U29" s="7"/>
      <c r="V29" s="7"/>
      <c r="W29" s="7"/>
    </row>
    <row r="30" spans="1:23" s="1" customFormat="1" ht="16.5" customHeight="1" x14ac:dyDescent="0.2">
      <c r="A30" s="7"/>
      <c r="B30" s="74" t="s">
        <v>44</v>
      </c>
      <c r="C30" s="78">
        <v>304360956</v>
      </c>
      <c r="D30" s="76">
        <v>334797051.60000002</v>
      </c>
      <c r="E30" s="75">
        <f t="shared" si="0"/>
        <v>30436095.600000024</v>
      </c>
      <c r="F30" s="77">
        <f t="shared" si="1"/>
        <v>9.0909090909090967E-2</v>
      </c>
      <c r="G30" s="7"/>
      <c r="H30" s="79"/>
      <c r="I30" s="7"/>
      <c r="J30" s="7"/>
      <c r="K30" s="7"/>
      <c r="L30" s="7"/>
      <c r="M30" s="145"/>
      <c r="N30" s="7"/>
      <c r="O30" s="7"/>
      <c r="P30" s="7"/>
      <c r="Q30" s="7"/>
      <c r="R30" s="7"/>
      <c r="S30" s="7"/>
      <c r="T30" s="7"/>
      <c r="U30" s="7"/>
      <c r="V30" s="7"/>
      <c r="W30" s="7"/>
    </row>
    <row r="31" spans="1:23" s="1" customFormat="1" ht="16.5" customHeight="1" thickBot="1" x14ac:dyDescent="0.25">
      <c r="A31" s="7"/>
      <c r="B31" s="80" t="s">
        <v>43</v>
      </c>
      <c r="C31" s="81">
        <v>495730494</v>
      </c>
      <c r="D31" s="82">
        <v>549845498</v>
      </c>
      <c r="E31" s="81">
        <f t="shared" si="0"/>
        <v>54115004</v>
      </c>
      <c r="F31" s="83">
        <f t="shared" si="1"/>
        <v>9.8418563390692701E-2</v>
      </c>
      <c r="G31" s="7"/>
      <c r="H31" s="79"/>
      <c r="I31" s="7"/>
      <c r="J31" s="7"/>
      <c r="K31" s="7"/>
      <c r="L31" s="7"/>
      <c r="M31" s="145"/>
      <c r="N31" s="7"/>
      <c r="O31" s="7"/>
      <c r="P31" s="7"/>
      <c r="Q31" s="7"/>
      <c r="R31" s="7"/>
      <c r="S31" s="7"/>
      <c r="T31" s="7"/>
      <c r="U31" s="7"/>
      <c r="V31" s="7"/>
      <c r="W31" s="7"/>
    </row>
    <row r="32" spans="1:23" s="1" customFormat="1" ht="16.5" customHeight="1" thickBot="1" x14ac:dyDescent="0.25">
      <c r="A32" s="7"/>
      <c r="B32" s="84" t="s">
        <v>197</v>
      </c>
      <c r="C32" s="85">
        <f>SUM(C27:C31)</f>
        <v>7537948159</v>
      </c>
      <c r="D32" s="85">
        <f>SUM(D27:D31)</f>
        <v>8424209137.2799997</v>
      </c>
      <c r="E32" s="85">
        <f t="shared" si="0"/>
        <v>886260978.27999973</v>
      </c>
      <c r="F32" s="86">
        <f>E32/D32</f>
        <v>0.10520405700257281</v>
      </c>
      <c r="G32" s="7"/>
      <c r="H32" s="79"/>
      <c r="I32" s="7"/>
      <c r="J32" s="7"/>
      <c r="K32" s="7"/>
      <c r="L32" s="7"/>
      <c r="M32" s="145"/>
      <c r="N32" s="7"/>
      <c r="O32" s="7"/>
      <c r="P32" s="7"/>
      <c r="Q32" s="7"/>
      <c r="R32" s="7"/>
      <c r="S32" s="7"/>
      <c r="T32" s="7"/>
      <c r="U32" s="7"/>
      <c r="V32" s="7"/>
      <c r="W32" s="7"/>
    </row>
    <row r="33" spans="1:23" s="1" customFormat="1" ht="20.25" customHeight="1" x14ac:dyDescent="0.25">
      <c r="A33" s="7"/>
      <c r="B33" s="243"/>
      <c r="C33" s="7"/>
      <c r="D33" s="276" t="s">
        <v>198</v>
      </c>
      <c r="E33" s="276"/>
      <c r="F33" s="7"/>
      <c r="G33" s="7"/>
      <c r="H33" s="7"/>
      <c r="I33" s="7"/>
      <c r="J33" s="7"/>
      <c r="K33" s="7"/>
      <c r="L33" s="7"/>
      <c r="M33" s="145"/>
      <c r="N33" s="7"/>
      <c r="O33" s="7"/>
      <c r="P33" s="7"/>
      <c r="Q33" s="7"/>
      <c r="R33" s="7"/>
      <c r="S33" s="7"/>
      <c r="T33" s="7"/>
      <c r="U33" s="7"/>
      <c r="V33" s="7"/>
      <c r="W33" s="7"/>
    </row>
    <row r="34" spans="1:23" s="1" customFormat="1" ht="56.25" customHeight="1" x14ac:dyDescent="0.2">
      <c r="A34" s="7"/>
      <c r="B34" s="382" t="s">
        <v>101</v>
      </c>
      <c r="C34" s="383"/>
      <c r="D34" s="383"/>
      <c r="E34" s="383"/>
      <c r="F34" s="383"/>
      <c r="G34" s="383"/>
      <c r="H34" s="383"/>
      <c r="I34" s="383"/>
      <c r="J34" s="383"/>
      <c r="K34" s="383"/>
      <c r="L34" s="383"/>
      <c r="M34" s="145"/>
      <c r="N34" s="7"/>
      <c r="O34" s="7"/>
      <c r="P34" s="7"/>
      <c r="Q34" s="7"/>
      <c r="R34" s="7"/>
      <c r="S34" s="7"/>
      <c r="T34" s="7"/>
      <c r="U34" s="7"/>
      <c r="V34" s="7"/>
      <c r="W34" s="7"/>
    </row>
    <row r="35" spans="1:23" s="1" customFormat="1" ht="42.75" customHeight="1" x14ac:dyDescent="0.2">
      <c r="A35" s="7"/>
      <c r="B35" s="378" t="s">
        <v>46</v>
      </c>
      <c r="C35" s="379"/>
      <c r="D35" s="379"/>
      <c r="E35" s="379"/>
      <c r="F35" s="379"/>
      <c r="G35" s="379"/>
      <c r="H35" s="379"/>
      <c r="I35" s="379"/>
      <c r="J35" s="379"/>
      <c r="K35" s="379"/>
      <c r="L35" s="379"/>
      <c r="M35" s="145"/>
      <c r="N35" s="7"/>
      <c r="O35" s="7"/>
      <c r="P35" s="7"/>
      <c r="Q35" s="7"/>
      <c r="R35" s="7"/>
      <c r="S35" s="7"/>
      <c r="T35" s="7"/>
      <c r="U35" s="7"/>
      <c r="V35" s="7"/>
      <c r="W35" s="7"/>
    </row>
    <row r="36" spans="1:23" s="1" customFormat="1" ht="38.25" customHeight="1" x14ac:dyDescent="0.2">
      <c r="A36" s="7"/>
      <c r="B36" s="382" t="s">
        <v>47</v>
      </c>
      <c r="C36" s="383"/>
      <c r="D36" s="383"/>
      <c r="E36" s="383"/>
      <c r="F36" s="383"/>
      <c r="G36" s="383"/>
      <c r="H36" s="383"/>
      <c r="I36" s="383"/>
      <c r="J36" s="383"/>
      <c r="K36" s="383"/>
      <c r="L36" s="383"/>
      <c r="M36" s="145"/>
      <c r="N36" s="7"/>
      <c r="O36" s="7"/>
      <c r="P36" s="7"/>
      <c r="Q36" s="7"/>
      <c r="R36" s="7"/>
      <c r="S36" s="7"/>
      <c r="T36" s="7"/>
      <c r="U36" s="7"/>
      <c r="V36" s="7"/>
      <c r="W36" s="7"/>
    </row>
    <row r="37" spans="1:23" s="7" customFormat="1" ht="22.5" customHeight="1" x14ac:dyDescent="0.2">
      <c r="B37" s="388" t="s">
        <v>200</v>
      </c>
      <c r="C37" s="389"/>
      <c r="D37" s="389"/>
      <c r="E37" s="389"/>
      <c r="F37" s="389"/>
      <c r="G37" s="389"/>
      <c r="H37" s="389"/>
      <c r="I37" s="389"/>
      <c r="J37" s="389"/>
      <c r="K37" s="389"/>
      <c r="L37" s="389"/>
      <c r="M37" s="390"/>
    </row>
    <row r="38" spans="1:23" s="70" customFormat="1" ht="4.5" customHeight="1" x14ac:dyDescent="0.25">
      <c r="B38" s="159"/>
      <c r="M38" s="147"/>
    </row>
    <row r="39" spans="1:23" s="87" customFormat="1" ht="15.75" thickBot="1" x14ac:dyDescent="0.3">
      <c r="A39" s="70"/>
      <c r="B39" s="159"/>
      <c r="C39" s="244"/>
      <c r="D39" s="70"/>
      <c r="E39" s="162" t="s">
        <v>223</v>
      </c>
      <c r="F39" s="70"/>
      <c r="G39" s="70"/>
      <c r="H39" s="70"/>
      <c r="I39" s="162" t="s">
        <v>209</v>
      </c>
      <c r="J39" s="245" t="s">
        <v>210</v>
      </c>
      <c r="K39" s="70"/>
      <c r="L39" s="70"/>
      <c r="M39" s="147"/>
      <c r="N39" s="70"/>
      <c r="O39" s="70"/>
      <c r="P39" s="70"/>
      <c r="Q39" s="70"/>
      <c r="R39" s="70"/>
      <c r="S39" s="70"/>
      <c r="T39" s="70"/>
      <c r="U39" s="70"/>
      <c r="V39" s="70"/>
      <c r="W39" s="70"/>
    </row>
    <row r="40" spans="1:23" s="87" customFormat="1" ht="45" x14ac:dyDescent="0.25">
      <c r="A40" s="70"/>
      <c r="B40" s="159"/>
      <c r="C40" s="336" t="s">
        <v>194</v>
      </c>
      <c r="D40" s="337" t="s">
        <v>201</v>
      </c>
      <c r="E40" s="337" t="s">
        <v>202</v>
      </c>
      <c r="F40" s="338" t="s">
        <v>203</v>
      </c>
      <c r="G40" s="70"/>
      <c r="H40" s="70"/>
      <c r="I40" s="339" t="s">
        <v>204</v>
      </c>
      <c r="J40" s="340" t="s">
        <v>205</v>
      </c>
      <c r="K40" s="341" t="s">
        <v>48</v>
      </c>
      <c r="L40" s="246"/>
      <c r="M40" s="147"/>
      <c r="N40" s="70"/>
      <c r="O40" s="70"/>
      <c r="P40" s="70"/>
      <c r="Q40" s="70"/>
      <c r="R40" s="70"/>
      <c r="S40" s="70"/>
      <c r="T40" s="70"/>
      <c r="U40" s="70"/>
      <c r="V40" s="70"/>
      <c r="W40" s="70"/>
    </row>
    <row r="41" spans="1:23" s="87" customFormat="1" ht="14.25" customHeight="1" x14ac:dyDescent="0.25">
      <c r="A41" s="70"/>
      <c r="B41" s="159"/>
      <c r="C41" s="88" t="s">
        <v>49</v>
      </c>
      <c r="D41" s="89">
        <f>640522962+1270568975</f>
        <v>1911091937</v>
      </c>
      <c r="E41" s="89">
        <f>1180506077+567844559</f>
        <v>1748350636</v>
      </c>
      <c r="F41" s="90">
        <f>SUM(D41:E41)</f>
        <v>3659442573</v>
      </c>
      <c r="G41" s="70"/>
      <c r="H41" s="70"/>
      <c r="I41" s="91">
        <v>3658325687</v>
      </c>
      <c r="J41" s="89">
        <f>+F41-I41</f>
        <v>1116886</v>
      </c>
      <c r="K41" s="92">
        <f>+J41/F41</f>
        <v>3.0520659300424004E-4</v>
      </c>
      <c r="L41" s="247" t="s">
        <v>51</v>
      </c>
      <c r="M41" s="147"/>
      <c r="N41" s="70"/>
      <c r="O41" s="70"/>
      <c r="P41" s="70"/>
      <c r="Q41" s="70"/>
      <c r="R41" s="70"/>
      <c r="S41" s="70"/>
      <c r="T41" s="70"/>
      <c r="U41" s="70"/>
      <c r="V41" s="70"/>
      <c r="W41" s="70"/>
    </row>
    <row r="42" spans="1:23" s="87" customFormat="1" ht="14.25" customHeight="1" x14ac:dyDescent="0.25">
      <c r="A42" s="70"/>
      <c r="B42" s="159"/>
      <c r="C42" s="88" t="s">
        <v>41</v>
      </c>
      <c r="D42" s="89">
        <v>2336125939</v>
      </c>
      <c r="E42" s="89">
        <v>1465887115</v>
      </c>
      <c r="F42" s="90">
        <f>SUM(D42:E42)</f>
        <v>3802013054</v>
      </c>
      <c r="G42" s="70"/>
      <c r="H42" s="70"/>
      <c r="I42" s="91">
        <f>2791480707+1011118509</f>
        <v>3802599216</v>
      </c>
      <c r="J42" s="93">
        <f>+F42-I42</f>
        <v>-586162</v>
      </c>
      <c r="K42" s="94">
        <f>+J42/F42</f>
        <v>-1.5417148538806675E-4</v>
      </c>
      <c r="L42" s="247" t="s">
        <v>51</v>
      </c>
      <c r="M42" s="147"/>
      <c r="N42" s="70"/>
      <c r="O42" s="70"/>
      <c r="P42" s="70"/>
      <c r="Q42" s="70"/>
      <c r="R42" s="70"/>
      <c r="S42" s="70"/>
      <c r="T42" s="70"/>
      <c r="U42" s="70"/>
      <c r="V42" s="70"/>
      <c r="W42" s="70"/>
    </row>
    <row r="43" spans="1:23" s="87" customFormat="1" ht="14.25" customHeight="1" thickBot="1" x14ac:dyDescent="0.3">
      <c r="A43" s="70"/>
      <c r="B43" s="159"/>
      <c r="C43" s="95" t="s">
        <v>50</v>
      </c>
      <c r="D43" s="96">
        <f>19022540+319194481</f>
        <v>338217021</v>
      </c>
      <c r="E43" s="96">
        <v>624536489</v>
      </c>
      <c r="F43" s="97">
        <f>SUM(D43:E43)</f>
        <v>962753510</v>
      </c>
      <c r="G43" s="70"/>
      <c r="H43" s="70"/>
      <c r="I43" s="91">
        <v>961873901</v>
      </c>
      <c r="J43" s="89">
        <f>+F43-I43</f>
        <v>879609</v>
      </c>
      <c r="K43" s="94">
        <f>+J43/F43</f>
        <v>9.1363883991448652E-4</v>
      </c>
      <c r="L43" s="247" t="s">
        <v>51</v>
      </c>
      <c r="M43" s="147"/>
      <c r="N43" s="70"/>
      <c r="O43" s="70"/>
      <c r="P43" s="70"/>
      <c r="Q43" s="70"/>
      <c r="R43" s="70"/>
      <c r="S43" s="70"/>
      <c r="T43" s="70"/>
      <c r="U43" s="70"/>
      <c r="V43" s="70"/>
      <c r="W43" s="70"/>
    </row>
    <row r="44" spans="1:23" s="87" customFormat="1" ht="15.75" thickBot="1" x14ac:dyDescent="0.3">
      <c r="A44" s="70"/>
      <c r="B44" s="159"/>
      <c r="C44" s="84" t="s">
        <v>206</v>
      </c>
      <c r="D44" s="98">
        <f>SUM(D41:D43)</f>
        <v>4585434897</v>
      </c>
      <c r="E44" s="98">
        <f>SUM(E41:E43)</f>
        <v>3838774240</v>
      </c>
      <c r="F44" s="99">
        <f>SUM(F41:F43)</f>
        <v>8424209137</v>
      </c>
      <c r="G44" s="70"/>
      <c r="H44" s="70"/>
      <c r="I44" s="100">
        <f>SUM(I41:I43)</f>
        <v>8422798804</v>
      </c>
      <c r="J44" s="101">
        <f>SUM(J41:J43)</f>
        <v>1410333</v>
      </c>
      <c r="K44" s="102">
        <f>J44/F44</f>
        <v>1.6741429101108985E-4</v>
      </c>
      <c r="L44" s="246"/>
      <c r="M44" s="147"/>
      <c r="N44" s="70"/>
      <c r="O44" s="70"/>
      <c r="P44" s="70"/>
      <c r="Q44" s="70"/>
      <c r="R44" s="70"/>
      <c r="S44" s="70"/>
      <c r="T44" s="70"/>
      <c r="U44" s="70"/>
      <c r="V44" s="70"/>
      <c r="W44" s="70"/>
    </row>
    <row r="45" spans="1:23" s="87" customFormat="1" ht="15" x14ac:dyDescent="0.25">
      <c r="A45" s="70"/>
      <c r="B45" s="159"/>
      <c r="C45" s="248"/>
      <c r="D45" s="249"/>
      <c r="E45" s="249"/>
      <c r="F45" s="308" t="s">
        <v>198</v>
      </c>
      <c r="G45" s="70"/>
      <c r="H45" s="70"/>
      <c r="I45" s="251"/>
      <c r="J45" s="251"/>
      <c r="K45" s="252"/>
      <c r="L45" s="246"/>
      <c r="M45" s="147"/>
      <c r="N45" s="70"/>
      <c r="O45" s="70"/>
      <c r="P45" s="70"/>
      <c r="Q45" s="70"/>
      <c r="R45" s="70"/>
      <c r="S45" s="70"/>
      <c r="T45" s="70"/>
      <c r="U45" s="70"/>
      <c r="V45" s="70"/>
      <c r="W45" s="70"/>
    </row>
    <row r="46" spans="1:23" s="87" customFormat="1" ht="15" x14ac:dyDescent="0.25">
      <c r="A46" s="70"/>
      <c r="B46" s="159"/>
      <c r="C46" s="248"/>
      <c r="D46" s="249"/>
      <c r="E46" s="249"/>
      <c r="F46" s="250"/>
      <c r="G46" s="70"/>
      <c r="H46" s="70"/>
      <c r="I46" s="251"/>
      <c r="J46" s="251"/>
      <c r="K46" s="252"/>
      <c r="L46" s="246"/>
      <c r="M46" s="147"/>
      <c r="N46" s="70"/>
      <c r="O46" s="70"/>
      <c r="P46" s="70"/>
      <c r="Q46" s="70"/>
      <c r="R46" s="70"/>
      <c r="S46" s="70"/>
      <c r="T46" s="70"/>
      <c r="U46" s="70"/>
      <c r="V46" s="70"/>
      <c r="W46" s="70"/>
    </row>
    <row r="47" spans="1:23" s="87" customFormat="1" ht="15" customHeight="1" x14ac:dyDescent="0.25">
      <c r="A47" s="70"/>
      <c r="B47" s="159"/>
      <c r="C47" s="398" t="s">
        <v>211</v>
      </c>
      <c r="D47" s="398"/>
      <c r="E47" s="398"/>
      <c r="F47" s="398"/>
      <c r="G47" s="398"/>
      <c r="H47" s="398"/>
      <c r="I47" s="251"/>
      <c r="J47" s="251"/>
      <c r="K47" s="252"/>
      <c r="L47" s="246"/>
      <c r="M47" s="147"/>
      <c r="N47" s="70"/>
      <c r="O47" s="70"/>
      <c r="P47" s="70"/>
      <c r="Q47" s="70"/>
      <c r="R47" s="70"/>
      <c r="S47" s="70"/>
      <c r="T47" s="70"/>
      <c r="U47" s="70"/>
      <c r="V47" s="70"/>
      <c r="W47" s="70"/>
    </row>
    <row r="48" spans="1:23" s="87" customFormat="1" ht="15" customHeight="1" x14ac:dyDescent="0.25">
      <c r="A48" s="70"/>
      <c r="B48" s="159"/>
      <c r="C48" s="398"/>
      <c r="D48" s="398"/>
      <c r="E48" s="398"/>
      <c r="F48" s="398"/>
      <c r="G48" s="398"/>
      <c r="H48" s="398"/>
      <c r="I48" s="251"/>
      <c r="J48" s="251"/>
      <c r="K48" s="252"/>
      <c r="L48" s="246"/>
      <c r="M48" s="147"/>
      <c r="N48" s="70"/>
      <c r="O48" s="70"/>
      <c r="P48" s="70"/>
      <c r="Q48" s="70"/>
      <c r="R48" s="70"/>
      <c r="S48" s="70"/>
      <c r="T48" s="70"/>
      <c r="U48" s="70"/>
      <c r="V48" s="70"/>
      <c r="W48" s="70"/>
    </row>
    <row r="49" spans="1:23" s="87" customFormat="1" ht="15" customHeight="1" x14ac:dyDescent="0.25">
      <c r="A49" s="70"/>
      <c r="B49" s="159"/>
      <c r="C49" s="399" t="s">
        <v>212</v>
      </c>
      <c r="D49" s="399"/>
      <c r="E49" s="399"/>
      <c r="F49" s="399"/>
      <c r="G49" s="399"/>
      <c r="H49" s="399"/>
      <c r="I49" s="399"/>
      <c r="J49" s="399"/>
      <c r="K49" s="399"/>
      <c r="L49" s="399"/>
      <c r="M49" s="147"/>
      <c r="N49" s="70"/>
      <c r="O49" s="70"/>
      <c r="P49" s="70"/>
      <c r="Q49" s="70"/>
      <c r="R49" s="70"/>
      <c r="S49" s="70"/>
      <c r="T49" s="70"/>
      <c r="U49" s="70"/>
      <c r="V49" s="70"/>
      <c r="W49" s="70"/>
    </row>
    <row r="50" spans="1:23" s="1" customFormat="1" ht="14.25" customHeight="1" x14ac:dyDescent="0.2">
      <c r="A50" s="103"/>
      <c r="B50" s="253"/>
      <c r="C50" s="399"/>
      <c r="D50" s="399"/>
      <c r="E50" s="399"/>
      <c r="F50" s="399"/>
      <c r="G50" s="399"/>
      <c r="H50" s="399"/>
      <c r="I50" s="399"/>
      <c r="J50" s="399"/>
      <c r="K50" s="399"/>
      <c r="L50" s="399"/>
      <c r="M50" s="145"/>
      <c r="N50" s="7"/>
      <c r="O50" s="7"/>
      <c r="P50" s="7"/>
      <c r="Q50" s="7"/>
      <c r="R50" s="7"/>
      <c r="S50" s="7"/>
      <c r="T50" s="7"/>
      <c r="U50" s="7"/>
      <c r="V50" s="7"/>
      <c r="W50" s="7"/>
    </row>
    <row r="51" spans="1:23" s="1" customFormat="1" ht="14.25" x14ac:dyDescent="0.2">
      <c r="A51" s="103"/>
      <c r="B51" s="253"/>
      <c r="C51" s="254"/>
      <c r="D51" s="79"/>
      <c r="E51" s="79"/>
      <c r="F51" s="79"/>
      <c r="G51" s="79"/>
      <c r="H51" s="79"/>
      <c r="I51" s="7"/>
      <c r="J51" s="7"/>
      <c r="K51" s="7"/>
      <c r="L51" s="7"/>
      <c r="M51" s="145"/>
      <c r="N51" s="7"/>
      <c r="O51" s="7"/>
      <c r="P51" s="7"/>
      <c r="Q51" s="7"/>
      <c r="R51" s="7"/>
      <c r="S51" s="7"/>
      <c r="T51" s="7"/>
      <c r="U51" s="7"/>
      <c r="V51" s="7"/>
      <c r="W51" s="7"/>
    </row>
    <row r="52" spans="1:23" s="1" customFormat="1" ht="14.25" customHeight="1" x14ac:dyDescent="0.2">
      <c r="A52" s="103"/>
      <c r="B52" s="253"/>
      <c r="C52" s="400" t="s">
        <v>213</v>
      </c>
      <c r="D52" s="400"/>
      <c r="E52" s="400"/>
      <c r="F52" s="400"/>
      <c r="G52" s="400"/>
      <c r="H52" s="400"/>
      <c r="I52" s="400"/>
      <c r="J52" s="400"/>
      <c r="K52" s="400"/>
      <c r="L52" s="400"/>
      <c r="M52" s="255"/>
      <c r="N52" s="7"/>
      <c r="O52" s="7"/>
      <c r="P52" s="7"/>
      <c r="Q52" s="7"/>
      <c r="R52" s="7"/>
      <c r="S52" s="7"/>
      <c r="T52" s="7"/>
      <c r="U52" s="7"/>
      <c r="V52" s="7"/>
      <c r="W52" s="7"/>
    </row>
    <row r="53" spans="1:23" s="1" customFormat="1" ht="14.25" x14ac:dyDescent="0.2">
      <c r="A53" s="103"/>
      <c r="B53" s="253"/>
      <c r="C53" s="400"/>
      <c r="D53" s="400"/>
      <c r="E53" s="400"/>
      <c r="F53" s="400"/>
      <c r="G53" s="400"/>
      <c r="H53" s="400"/>
      <c r="I53" s="400"/>
      <c r="J53" s="400"/>
      <c r="K53" s="400"/>
      <c r="L53" s="400"/>
      <c r="M53" s="255"/>
      <c r="N53" s="7"/>
      <c r="O53" s="7"/>
      <c r="P53" s="7"/>
      <c r="Q53" s="7"/>
      <c r="R53" s="7"/>
      <c r="S53" s="7"/>
      <c r="T53" s="7"/>
      <c r="U53" s="7"/>
      <c r="V53" s="7"/>
      <c r="W53" s="7"/>
    </row>
    <row r="54" spans="1:23" s="1" customFormat="1" ht="14.25" x14ac:dyDescent="0.2">
      <c r="A54" s="103"/>
      <c r="B54" s="253"/>
      <c r="C54" s="400"/>
      <c r="D54" s="400"/>
      <c r="E54" s="400"/>
      <c r="F54" s="400"/>
      <c r="G54" s="400"/>
      <c r="H54" s="400"/>
      <c r="I54" s="400"/>
      <c r="J54" s="400"/>
      <c r="K54" s="400"/>
      <c r="L54" s="400"/>
      <c r="M54" s="255"/>
      <c r="N54" s="7"/>
      <c r="O54" s="7"/>
      <c r="P54" s="7"/>
      <c r="Q54" s="7"/>
      <c r="R54" s="7"/>
      <c r="S54" s="7"/>
      <c r="T54" s="7"/>
      <c r="U54" s="7"/>
      <c r="V54" s="7"/>
      <c r="W54" s="7"/>
    </row>
    <row r="55" spans="1:23" s="1" customFormat="1" ht="14.25" x14ac:dyDescent="0.2">
      <c r="A55" s="103"/>
      <c r="B55" s="253"/>
      <c r="C55" s="400"/>
      <c r="D55" s="400"/>
      <c r="E55" s="400"/>
      <c r="F55" s="400"/>
      <c r="G55" s="400"/>
      <c r="H55" s="400"/>
      <c r="I55" s="400"/>
      <c r="J55" s="400"/>
      <c r="K55" s="400"/>
      <c r="L55" s="400"/>
      <c r="M55" s="255"/>
      <c r="N55" s="7"/>
      <c r="O55" s="7"/>
      <c r="P55" s="7"/>
      <c r="Q55" s="7"/>
      <c r="R55" s="7"/>
      <c r="S55" s="7"/>
      <c r="T55" s="7"/>
      <c r="U55" s="7"/>
      <c r="V55" s="7"/>
      <c r="W55" s="7"/>
    </row>
    <row r="56" spans="1:23" s="1" customFormat="1" ht="26.25" customHeight="1" x14ac:dyDescent="0.2">
      <c r="A56" s="7"/>
      <c r="B56" s="370" t="s">
        <v>214</v>
      </c>
      <c r="C56" s="371"/>
      <c r="D56" s="148"/>
      <c r="E56" s="148"/>
      <c r="F56" s="148"/>
      <c r="G56" s="7"/>
      <c r="H56" s="7"/>
      <c r="I56" s="7"/>
      <c r="J56" s="7"/>
      <c r="K56" s="7"/>
      <c r="L56" s="7"/>
      <c r="M56" s="145"/>
      <c r="N56" s="7"/>
      <c r="O56" s="7"/>
      <c r="P56" s="7"/>
      <c r="Q56" s="7"/>
      <c r="R56" s="7"/>
      <c r="S56" s="7"/>
      <c r="T56" s="7"/>
      <c r="U56" s="7"/>
      <c r="V56" s="7"/>
      <c r="W56" s="7"/>
    </row>
    <row r="57" spans="1:23" s="1" customFormat="1" ht="14.25" x14ac:dyDescent="0.2">
      <c r="A57" s="103"/>
      <c r="B57" s="253"/>
      <c r="C57" s="254"/>
      <c r="D57" s="79"/>
      <c r="E57" s="79"/>
      <c r="F57" s="79"/>
      <c r="G57" s="79"/>
      <c r="H57" s="79"/>
      <c r="I57" s="7"/>
      <c r="J57" s="7"/>
      <c r="K57" s="7"/>
      <c r="L57" s="7"/>
      <c r="M57" s="145"/>
      <c r="N57" s="7"/>
      <c r="O57" s="7"/>
      <c r="P57" s="7"/>
      <c r="Q57" s="7"/>
      <c r="R57" s="7"/>
      <c r="S57" s="7"/>
      <c r="T57" s="7"/>
      <c r="U57" s="7"/>
      <c r="V57" s="7"/>
      <c r="W57" s="7"/>
    </row>
    <row r="58" spans="1:23" s="1" customFormat="1" ht="29.25" customHeight="1" x14ac:dyDescent="0.2">
      <c r="A58" s="7"/>
      <c r="B58" s="382" t="s">
        <v>52</v>
      </c>
      <c r="C58" s="383"/>
      <c r="D58" s="383"/>
      <c r="E58" s="383"/>
      <c r="F58" s="383"/>
      <c r="G58" s="383"/>
      <c r="H58" s="383"/>
      <c r="I58" s="383"/>
      <c r="J58" s="383"/>
      <c r="K58" s="383"/>
      <c r="L58" s="383"/>
      <c r="M58" s="145"/>
      <c r="N58" s="7"/>
      <c r="O58" s="7"/>
      <c r="P58" s="7"/>
      <c r="Q58" s="7"/>
      <c r="R58" s="7"/>
      <c r="S58" s="7"/>
      <c r="T58" s="7"/>
      <c r="U58" s="7"/>
      <c r="V58" s="7"/>
      <c r="W58" s="7"/>
    </row>
    <row r="59" spans="1:23" s="1" customFormat="1" ht="29.25" customHeight="1" x14ac:dyDescent="0.2">
      <c r="A59" s="7"/>
      <c r="B59" s="382" t="s">
        <v>53</v>
      </c>
      <c r="C59" s="383"/>
      <c r="D59" s="383"/>
      <c r="E59" s="383"/>
      <c r="F59" s="383"/>
      <c r="G59" s="383"/>
      <c r="H59" s="383"/>
      <c r="I59" s="383"/>
      <c r="J59" s="383"/>
      <c r="K59" s="383"/>
      <c r="L59" s="383"/>
      <c r="M59" s="145"/>
      <c r="N59" s="7"/>
      <c r="O59" s="7"/>
      <c r="P59" s="7"/>
      <c r="Q59" s="7"/>
      <c r="R59" s="7"/>
      <c r="S59" s="7"/>
      <c r="T59" s="7"/>
      <c r="U59" s="7"/>
      <c r="V59" s="7"/>
      <c r="W59" s="7"/>
    </row>
    <row r="60" spans="1:23" s="105" customFormat="1" ht="30.75" customHeight="1" x14ac:dyDescent="0.2">
      <c r="A60" s="104"/>
      <c r="B60" s="386" t="s">
        <v>218</v>
      </c>
      <c r="C60" s="387"/>
      <c r="D60" s="387"/>
      <c r="E60" s="387"/>
      <c r="F60" s="387"/>
      <c r="G60" s="387"/>
      <c r="H60" s="387"/>
      <c r="I60" s="387"/>
      <c r="J60" s="387"/>
      <c r="K60" s="387"/>
      <c r="L60" s="104"/>
      <c r="M60" s="256"/>
      <c r="N60" s="104"/>
      <c r="O60" s="104"/>
      <c r="P60" s="104"/>
      <c r="Q60" s="104"/>
      <c r="R60" s="104"/>
      <c r="S60" s="104"/>
      <c r="T60" s="104"/>
      <c r="U60" s="104"/>
      <c r="V60" s="104"/>
      <c r="W60" s="104"/>
    </row>
    <row r="61" spans="1:23" s="105" customFormat="1" ht="30.75" customHeight="1" x14ac:dyDescent="0.2">
      <c r="A61" s="104"/>
      <c r="B61" s="386" t="s">
        <v>217</v>
      </c>
      <c r="C61" s="387"/>
      <c r="D61" s="387"/>
      <c r="E61" s="387"/>
      <c r="F61" s="387"/>
      <c r="G61" s="387"/>
      <c r="H61" s="387"/>
      <c r="I61" s="387"/>
      <c r="J61" s="387"/>
      <c r="K61" s="387"/>
      <c r="L61" s="104"/>
      <c r="M61" s="256"/>
      <c r="N61" s="104"/>
      <c r="O61" s="104"/>
      <c r="P61" s="104"/>
      <c r="Q61" s="104"/>
      <c r="R61" s="104"/>
      <c r="S61" s="104"/>
      <c r="T61" s="104"/>
      <c r="U61" s="104"/>
      <c r="V61" s="104"/>
      <c r="W61" s="104"/>
    </row>
    <row r="62" spans="1:23" s="105" customFormat="1" ht="30.75" customHeight="1" x14ac:dyDescent="0.2">
      <c r="A62" s="104"/>
      <c r="B62" s="386" t="s">
        <v>216</v>
      </c>
      <c r="C62" s="387"/>
      <c r="D62" s="387"/>
      <c r="E62" s="387"/>
      <c r="F62" s="387"/>
      <c r="G62" s="387"/>
      <c r="H62" s="387"/>
      <c r="I62" s="387"/>
      <c r="J62" s="387"/>
      <c r="K62" s="104"/>
      <c r="L62" s="104"/>
      <c r="M62" s="256"/>
      <c r="N62" s="104"/>
      <c r="O62" s="104"/>
      <c r="P62" s="104"/>
      <c r="Q62" s="104"/>
      <c r="R62" s="104"/>
      <c r="S62" s="104"/>
      <c r="T62" s="104"/>
      <c r="U62" s="104"/>
      <c r="V62" s="104"/>
      <c r="W62" s="104"/>
    </row>
    <row r="63" spans="1:23" s="105" customFormat="1" ht="30.75" customHeight="1" x14ac:dyDescent="0.2">
      <c r="A63" s="104"/>
      <c r="B63" s="386" t="s">
        <v>215</v>
      </c>
      <c r="C63" s="387"/>
      <c r="D63" s="387"/>
      <c r="E63" s="387"/>
      <c r="F63" s="387"/>
      <c r="G63" s="387"/>
      <c r="H63" s="387"/>
      <c r="I63" s="387"/>
      <c r="J63" s="387"/>
      <c r="K63" s="104"/>
      <c r="L63" s="104"/>
      <c r="M63" s="256"/>
      <c r="N63" s="104"/>
      <c r="O63" s="104"/>
      <c r="P63" s="104"/>
      <c r="Q63" s="104"/>
      <c r="R63" s="104"/>
      <c r="S63" s="104"/>
      <c r="T63" s="104"/>
      <c r="U63" s="104"/>
      <c r="V63" s="104"/>
      <c r="W63" s="104"/>
    </row>
    <row r="64" spans="1:23" s="1" customFormat="1" ht="14.25" customHeight="1" x14ac:dyDescent="0.2">
      <c r="A64" s="7"/>
      <c r="B64" s="203"/>
      <c r="C64" s="257"/>
      <c r="D64" s="257"/>
      <c r="E64" s="257"/>
      <c r="F64" s="7"/>
      <c r="G64" s="7"/>
      <c r="H64" s="7"/>
      <c r="I64" s="7"/>
      <c r="J64" s="7"/>
      <c r="K64" s="7"/>
      <c r="L64" s="7"/>
      <c r="M64" s="145"/>
      <c r="N64" s="7"/>
      <c r="O64" s="7"/>
      <c r="P64" s="7"/>
      <c r="Q64" s="7"/>
      <c r="R64" s="7"/>
      <c r="S64" s="7"/>
      <c r="T64" s="7"/>
      <c r="U64" s="7"/>
      <c r="V64" s="7"/>
      <c r="W64" s="7"/>
    </row>
    <row r="65" spans="1:23" s="1" customFormat="1" ht="26.25" customHeight="1" x14ac:dyDescent="0.2">
      <c r="A65" s="7"/>
      <c r="B65" s="370" t="s">
        <v>219</v>
      </c>
      <c r="C65" s="371"/>
      <c r="D65" s="148"/>
      <c r="E65" s="148"/>
      <c r="F65" s="148"/>
      <c r="G65" s="7"/>
      <c r="H65" s="7"/>
      <c r="I65" s="7"/>
      <c r="J65" s="7"/>
      <c r="K65" s="7"/>
      <c r="L65" s="7"/>
      <c r="M65" s="145"/>
      <c r="N65" s="7"/>
      <c r="O65" s="7"/>
      <c r="P65" s="7"/>
      <c r="Q65" s="7"/>
      <c r="R65" s="7"/>
      <c r="S65" s="7"/>
      <c r="T65" s="7"/>
      <c r="U65" s="7"/>
      <c r="V65" s="7"/>
      <c r="W65" s="7"/>
    </row>
    <row r="66" spans="1:23" s="1" customFormat="1" ht="14.25" x14ac:dyDescent="0.2">
      <c r="A66" s="7"/>
      <c r="B66" s="146"/>
      <c r="C66" s="7"/>
      <c r="D66" s="7"/>
      <c r="E66" s="7"/>
      <c r="F66" s="7"/>
      <c r="G66" s="7"/>
      <c r="H66" s="7"/>
      <c r="I66" s="7"/>
      <c r="J66" s="7"/>
      <c r="K66" s="7"/>
      <c r="L66" s="7"/>
      <c r="M66" s="145"/>
      <c r="N66" s="7"/>
      <c r="O66" s="7"/>
      <c r="P66" s="7"/>
      <c r="Q66" s="7"/>
      <c r="R66" s="7"/>
      <c r="S66" s="7"/>
      <c r="T66" s="7"/>
      <c r="U66" s="7"/>
      <c r="V66" s="7"/>
      <c r="W66" s="7"/>
    </row>
    <row r="67" spans="1:23" s="1" customFormat="1" ht="45.75" customHeight="1" x14ac:dyDescent="0.2">
      <c r="A67" s="7"/>
      <c r="B67" s="382" t="s">
        <v>69</v>
      </c>
      <c r="C67" s="383"/>
      <c r="D67" s="383"/>
      <c r="E67" s="383"/>
      <c r="F67" s="383"/>
      <c r="G67" s="383"/>
      <c r="H67" s="383"/>
      <c r="I67" s="383"/>
      <c r="J67" s="383"/>
      <c r="K67" s="383"/>
      <c r="L67" s="383"/>
      <c r="M67" s="145"/>
      <c r="N67" s="7"/>
      <c r="O67" s="7"/>
      <c r="P67" s="7"/>
      <c r="Q67" s="7"/>
      <c r="R67" s="7"/>
      <c r="S67" s="7"/>
      <c r="T67" s="7"/>
      <c r="U67" s="7"/>
      <c r="V67" s="7"/>
      <c r="W67" s="7"/>
    </row>
    <row r="68" spans="1:23" s="1" customFormat="1" ht="59.25" customHeight="1" x14ac:dyDescent="0.2">
      <c r="A68" s="7"/>
      <c r="B68" s="382" t="s">
        <v>70</v>
      </c>
      <c r="C68" s="383"/>
      <c r="D68" s="383"/>
      <c r="E68" s="383"/>
      <c r="F68" s="383"/>
      <c r="G68" s="383"/>
      <c r="H68" s="383"/>
      <c r="I68" s="383"/>
      <c r="J68" s="383"/>
      <c r="K68" s="383"/>
      <c r="L68" s="383"/>
      <c r="M68" s="145"/>
      <c r="N68" s="7"/>
      <c r="O68" s="7"/>
      <c r="P68" s="7"/>
      <c r="Q68" s="7"/>
      <c r="R68" s="7"/>
      <c r="S68" s="7"/>
      <c r="T68" s="7"/>
      <c r="U68" s="7"/>
      <c r="V68" s="7"/>
      <c r="W68" s="7"/>
    </row>
    <row r="69" spans="1:23" s="1" customFormat="1" ht="14.25" x14ac:dyDescent="0.2">
      <c r="A69" s="7"/>
      <c r="B69" s="146"/>
      <c r="C69" s="7"/>
      <c r="D69" s="7"/>
      <c r="E69" s="7"/>
      <c r="F69" s="7"/>
      <c r="G69" s="7"/>
      <c r="H69" s="7"/>
      <c r="I69" s="7"/>
      <c r="J69" s="7"/>
      <c r="K69" s="7"/>
      <c r="L69" s="7"/>
      <c r="M69" s="145"/>
      <c r="N69" s="7"/>
      <c r="O69" s="7"/>
      <c r="P69" s="7"/>
      <c r="Q69" s="7"/>
      <c r="R69" s="7"/>
      <c r="S69" s="7"/>
      <c r="T69" s="7"/>
      <c r="U69" s="7"/>
      <c r="V69" s="7"/>
      <c r="W69" s="7"/>
    </row>
    <row r="70" spans="1:23" s="1" customFormat="1" ht="18.75" customHeight="1" x14ac:dyDescent="0.2">
      <c r="A70" s="7"/>
      <c r="B70" s="159" t="s">
        <v>220</v>
      </c>
      <c r="C70" s="70"/>
      <c r="D70" s="70"/>
      <c r="E70" s="70"/>
      <c r="F70" s="70"/>
      <c r="G70" s="7"/>
      <c r="H70" s="7"/>
      <c r="I70" s="7"/>
      <c r="J70" s="7"/>
      <c r="K70" s="7"/>
      <c r="L70" s="7"/>
      <c r="M70" s="145"/>
      <c r="N70" s="7"/>
      <c r="O70" s="7"/>
      <c r="P70" s="7"/>
      <c r="Q70" s="7"/>
      <c r="R70" s="7"/>
      <c r="S70" s="7"/>
      <c r="T70" s="7"/>
      <c r="U70" s="7"/>
      <c r="V70" s="7"/>
      <c r="W70" s="7"/>
    </row>
    <row r="71" spans="1:23" s="1" customFormat="1" ht="14.25" x14ac:dyDescent="0.2">
      <c r="A71" s="7"/>
      <c r="B71" s="146"/>
      <c r="C71" s="7"/>
      <c r="D71" s="7"/>
      <c r="E71" s="7"/>
      <c r="F71" s="7"/>
      <c r="G71" s="7"/>
      <c r="H71" s="7"/>
      <c r="I71" s="7"/>
      <c r="J71" s="7"/>
      <c r="K71" s="7"/>
      <c r="L71" s="7"/>
      <c r="M71" s="145"/>
      <c r="N71" s="7"/>
      <c r="O71" s="7"/>
      <c r="P71" s="7"/>
      <c r="Q71" s="7"/>
      <c r="R71" s="7"/>
      <c r="S71" s="7"/>
      <c r="T71" s="7"/>
      <c r="U71" s="7"/>
      <c r="V71" s="7"/>
      <c r="W71" s="7"/>
    </row>
    <row r="72" spans="1:23" s="1" customFormat="1" ht="14.25" customHeight="1" thickBot="1" x14ac:dyDescent="0.3">
      <c r="A72" s="7"/>
      <c r="B72" s="146"/>
      <c r="C72" s="258" t="s">
        <v>292</v>
      </c>
      <c r="D72" s="309" t="s">
        <v>73</v>
      </c>
      <c r="E72" s="7"/>
      <c r="F72" s="258" t="s">
        <v>221</v>
      </c>
      <c r="G72" s="309" t="s">
        <v>73</v>
      </c>
      <c r="H72" s="7"/>
      <c r="I72" s="7"/>
      <c r="J72" s="7"/>
      <c r="K72" s="7"/>
      <c r="L72" s="7"/>
      <c r="M72" s="145"/>
      <c r="N72" s="7"/>
      <c r="O72" s="7"/>
      <c r="P72" s="7"/>
      <c r="Q72" s="7"/>
      <c r="R72" s="7"/>
      <c r="S72" s="7"/>
      <c r="T72" s="7"/>
      <c r="U72" s="7"/>
      <c r="V72" s="7"/>
      <c r="W72" s="7"/>
    </row>
    <row r="73" spans="1:23" s="1" customFormat="1" ht="14.25" customHeight="1" x14ac:dyDescent="0.25">
      <c r="A73" s="7"/>
      <c r="B73" s="146"/>
      <c r="C73" s="342" t="s">
        <v>54</v>
      </c>
      <c r="D73" s="343" t="s">
        <v>6</v>
      </c>
      <c r="E73" s="7"/>
      <c r="F73" s="342" t="s">
        <v>24</v>
      </c>
      <c r="G73" s="343" t="s">
        <v>5</v>
      </c>
      <c r="H73" s="7"/>
      <c r="I73" s="7"/>
      <c r="J73" s="7"/>
      <c r="K73" s="7"/>
      <c r="L73" s="7"/>
      <c r="M73" s="145"/>
      <c r="N73" s="7"/>
      <c r="O73" s="7"/>
      <c r="P73" s="7"/>
      <c r="Q73" s="7"/>
      <c r="R73" s="7"/>
      <c r="S73" s="7"/>
      <c r="T73" s="7"/>
      <c r="U73" s="7"/>
      <c r="V73" s="7"/>
      <c r="W73" s="7"/>
    </row>
    <row r="74" spans="1:23" s="1" customFormat="1" ht="14.25" customHeight="1" x14ac:dyDescent="0.2">
      <c r="A74" s="7"/>
      <c r="B74" s="146"/>
      <c r="C74" s="106" t="s">
        <v>59</v>
      </c>
      <c r="D74" s="107">
        <v>6004676</v>
      </c>
      <c r="E74" s="7"/>
      <c r="F74" s="108" t="s">
        <v>25</v>
      </c>
      <c r="G74" s="109">
        <v>37226408</v>
      </c>
      <c r="H74" s="7"/>
      <c r="I74" s="7"/>
      <c r="J74" s="7"/>
      <c r="K74" s="7"/>
      <c r="L74" s="7"/>
      <c r="M74" s="145"/>
      <c r="N74" s="7"/>
      <c r="O74" s="7"/>
      <c r="P74" s="7"/>
      <c r="Q74" s="7"/>
      <c r="R74" s="7"/>
      <c r="S74" s="7"/>
      <c r="T74" s="7"/>
      <c r="U74" s="7"/>
      <c r="V74" s="7"/>
      <c r="W74" s="7"/>
    </row>
    <row r="75" spans="1:23" s="1" customFormat="1" ht="14.25" customHeight="1" x14ac:dyDescent="0.2">
      <c r="A75" s="7"/>
      <c r="B75" s="146"/>
      <c r="C75" s="106" t="s">
        <v>60</v>
      </c>
      <c r="D75" s="107">
        <v>5178666</v>
      </c>
      <c r="E75" s="7"/>
      <c r="F75" s="108" t="s">
        <v>26</v>
      </c>
      <c r="G75" s="109">
        <v>34826478</v>
      </c>
      <c r="H75" s="7"/>
      <c r="I75" s="7"/>
      <c r="J75" s="7"/>
      <c r="K75" s="7"/>
      <c r="L75" s="7"/>
      <c r="M75" s="145"/>
      <c r="N75" s="7"/>
      <c r="O75" s="7"/>
      <c r="P75" s="7"/>
      <c r="Q75" s="7"/>
      <c r="R75" s="7"/>
      <c r="S75" s="7"/>
      <c r="T75" s="7"/>
      <c r="U75" s="7"/>
      <c r="V75" s="7"/>
      <c r="W75" s="7"/>
    </row>
    <row r="76" spans="1:23" s="1" customFormat="1" ht="14.25" customHeight="1" x14ac:dyDescent="0.2">
      <c r="A76" s="7"/>
      <c r="B76" s="146"/>
      <c r="C76" s="106" t="s">
        <v>61</v>
      </c>
      <c r="D76" s="107">
        <v>34164712</v>
      </c>
      <c r="E76" s="7"/>
      <c r="F76" s="108" t="s">
        <v>27</v>
      </c>
      <c r="G76" s="109">
        <v>34533161</v>
      </c>
      <c r="H76" s="7"/>
      <c r="I76" s="7"/>
      <c r="J76" s="7"/>
      <c r="K76" s="7"/>
      <c r="L76" s="7"/>
      <c r="M76" s="145"/>
      <c r="N76" s="7"/>
      <c r="O76" s="7"/>
      <c r="P76" s="7"/>
      <c r="Q76" s="7"/>
      <c r="R76" s="7"/>
      <c r="S76" s="7"/>
      <c r="T76" s="7"/>
      <c r="U76" s="7"/>
      <c r="V76" s="7"/>
      <c r="W76" s="7"/>
    </row>
    <row r="77" spans="1:23" s="1" customFormat="1" ht="14.25" customHeight="1" x14ac:dyDescent="0.2">
      <c r="A77" s="7"/>
      <c r="B77" s="146"/>
      <c r="C77" s="106" t="s">
        <v>62</v>
      </c>
      <c r="D77" s="107">
        <v>10418713</v>
      </c>
      <c r="E77" s="7"/>
      <c r="F77" s="108" t="s">
        <v>28</v>
      </c>
      <c r="G77" s="109">
        <v>43531723</v>
      </c>
      <c r="H77" s="7"/>
      <c r="I77" s="7"/>
      <c r="J77" s="7"/>
      <c r="K77" s="7"/>
      <c r="L77" s="7"/>
      <c r="M77" s="145"/>
      <c r="N77" s="7"/>
      <c r="O77" s="7"/>
      <c r="P77" s="7"/>
      <c r="Q77" s="7"/>
      <c r="R77" s="7"/>
      <c r="S77" s="7"/>
      <c r="T77" s="7"/>
      <c r="U77" s="7"/>
      <c r="V77" s="7"/>
      <c r="W77" s="7"/>
    </row>
    <row r="78" spans="1:23" s="1" customFormat="1" ht="14.25" customHeight="1" x14ac:dyDescent="0.2">
      <c r="A78" s="7"/>
      <c r="B78" s="146"/>
      <c r="C78" s="106" t="s">
        <v>63</v>
      </c>
      <c r="D78" s="107">
        <v>159152468</v>
      </c>
      <c r="E78" s="7"/>
      <c r="F78" s="108" t="s">
        <v>29</v>
      </c>
      <c r="G78" s="109">
        <v>41851486</v>
      </c>
      <c r="H78" s="7"/>
      <c r="I78" s="7"/>
      <c r="J78" s="7"/>
      <c r="K78" s="7"/>
      <c r="L78" s="7"/>
      <c r="M78" s="145"/>
      <c r="N78" s="7"/>
      <c r="O78" s="7"/>
      <c r="P78" s="7"/>
      <c r="Q78" s="7"/>
      <c r="R78" s="7"/>
      <c r="S78" s="7"/>
      <c r="T78" s="7"/>
      <c r="U78" s="7"/>
      <c r="V78" s="7"/>
      <c r="W78" s="7"/>
    </row>
    <row r="79" spans="1:23" ht="14.25" customHeight="1" x14ac:dyDescent="0.2">
      <c r="A79" s="7"/>
      <c r="B79" s="146"/>
      <c r="C79" s="106" t="s">
        <v>64</v>
      </c>
      <c r="D79" s="107">
        <v>8095830</v>
      </c>
      <c r="E79" s="7"/>
      <c r="F79" s="108" t="s">
        <v>30</v>
      </c>
      <c r="G79" s="109">
        <v>75164869</v>
      </c>
      <c r="H79" s="7"/>
      <c r="I79" s="7"/>
      <c r="J79" s="7"/>
      <c r="K79" s="7"/>
      <c r="L79" s="7"/>
      <c r="M79" s="145"/>
      <c r="N79" s="61"/>
      <c r="O79" s="61"/>
      <c r="P79" s="61"/>
      <c r="Q79" s="61"/>
      <c r="R79" s="61"/>
      <c r="S79" s="61"/>
      <c r="T79" s="61"/>
      <c r="U79" s="61"/>
      <c r="V79" s="61"/>
      <c r="W79" s="61"/>
    </row>
    <row r="80" spans="1:23" ht="14.25" customHeight="1" x14ac:dyDescent="0.2">
      <c r="A80" s="7"/>
      <c r="B80" s="146"/>
      <c r="C80" s="106" t="s">
        <v>65</v>
      </c>
      <c r="D80" s="107">
        <v>253650</v>
      </c>
      <c r="E80" s="7"/>
      <c r="F80" s="108" t="s">
        <v>31</v>
      </c>
      <c r="G80" s="109">
        <v>42808813</v>
      </c>
      <c r="H80" s="7"/>
      <c r="I80" s="7"/>
      <c r="J80" s="7"/>
      <c r="K80" s="7"/>
      <c r="L80" s="7"/>
      <c r="M80" s="145"/>
      <c r="N80" s="61"/>
      <c r="O80" s="61"/>
      <c r="P80" s="61"/>
      <c r="Q80" s="61"/>
      <c r="R80" s="61"/>
      <c r="S80" s="61"/>
      <c r="T80" s="61"/>
      <c r="U80" s="61"/>
      <c r="V80" s="61"/>
      <c r="W80" s="61"/>
    </row>
    <row r="81" spans="1:23" ht="14.25" customHeight="1" x14ac:dyDescent="0.2">
      <c r="A81" s="7"/>
      <c r="B81" s="146"/>
      <c r="C81" s="106" t="s">
        <v>66</v>
      </c>
      <c r="D81" s="107">
        <v>1908452</v>
      </c>
      <c r="E81" s="7"/>
      <c r="F81" s="108" t="s">
        <v>32</v>
      </c>
      <c r="G81" s="109">
        <v>43012435</v>
      </c>
      <c r="H81" s="7"/>
      <c r="I81" s="7"/>
      <c r="J81" s="7"/>
      <c r="K81" s="7"/>
      <c r="L81" s="7"/>
      <c r="M81" s="145"/>
      <c r="N81" s="61"/>
      <c r="O81" s="61"/>
      <c r="P81" s="61"/>
      <c r="Q81" s="61"/>
      <c r="R81" s="61"/>
      <c r="S81" s="61"/>
      <c r="T81" s="61"/>
      <c r="U81" s="61"/>
      <c r="V81" s="61"/>
      <c r="W81" s="61"/>
    </row>
    <row r="82" spans="1:23" ht="14.25" customHeight="1" thickBot="1" x14ac:dyDescent="0.25">
      <c r="A82" s="7"/>
      <c r="B82" s="146"/>
      <c r="C82" s="110" t="s">
        <v>67</v>
      </c>
      <c r="D82" s="111">
        <v>1688280</v>
      </c>
      <c r="E82" s="7"/>
      <c r="F82" s="108" t="s">
        <v>33</v>
      </c>
      <c r="G82" s="109">
        <v>36313980</v>
      </c>
      <c r="H82" s="7"/>
      <c r="I82" s="7"/>
      <c r="J82" s="7"/>
      <c r="K82" s="7"/>
      <c r="L82" s="7"/>
      <c r="M82" s="145"/>
      <c r="N82" s="61"/>
      <c r="O82" s="61"/>
      <c r="P82" s="61"/>
      <c r="Q82" s="61"/>
      <c r="R82" s="61"/>
      <c r="S82" s="61"/>
      <c r="T82" s="61"/>
      <c r="U82" s="61"/>
      <c r="V82" s="61"/>
      <c r="W82" s="61"/>
    </row>
    <row r="83" spans="1:23" ht="14.25" customHeight="1" thickBot="1" x14ac:dyDescent="0.3">
      <c r="A83" s="7"/>
      <c r="B83" s="146"/>
      <c r="C83" s="84" t="s">
        <v>203</v>
      </c>
      <c r="D83" s="112">
        <f>SUM(D74:D82)</f>
        <v>226865447</v>
      </c>
      <c r="E83" s="7"/>
      <c r="F83" s="108" t="s">
        <v>34</v>
      </c>
      <c r="G83" s="109">
        <v>38432736</v>
      </c>
      <c r="H83" s="7"/>
      <c r="I83" s="7"/>
      <c r="J83" s="7"/>
      <c r="K83" s="7"/>
      <c r="L83" s="7"/>
      <c r="M83" s="145"/>
      <c r="N83" s="61"/>
      <c r="O83" s="61"/>
      <c r="P83" s="61"/>
      <c r="Q83" s="61"/>
      <c r="R83" s="61"/>
      <c r="S83" s="61"/>
      <c r="T83" s="61"/>
      <c r="U83" s="61"/>
      <c r="V83" s="61"/>
      <c r="W83" s="61"/>
    </row>
    <row r="84" spans="1:23" ht="14.25" customHeight="1" x14ac:dyDescent="0.2">
      <c r="A84" s="7"/>
      <c r="B84" s="146"/>
      <c r="C84" s="259"/>
      <c r="D84" s="7"/>
      <c r="E84" s="7"/>
      <c r="F84" s="108" t="s">
        <v>35</v>
      </c>
      <c r="G84" s="113">
        <v>39942160</v>
      </c>
      <c r="H84" s="7"/>
      <c r="I84" s="7"/>
      <c r="J84" s="7"/>
      <c r="K84" s="7"/>
      <c r="L84" s="7"/>
      <c r="M84" s="145"/>
      <c r="N84" s="61"/>
      <c r="O84" s="61"/>
      <c r="P84" s="61"/>
      <c r="Q84" s="61"/>
      <c r="R84" s="61"/>
      <c r="S84" s="61"/>
      <c r="T84" s="61"/>
      <c r="U84" s="61"/>
      <c r="V84" s="61"/>
      <c r="W84" s="61"/>
    </row>
    <row r="85" spans="1:23" ht="14.25" customHeight="1" thickBot="1" x14ac:dyDescent="0.25">
      <c r="A85" s="7"/>
      <c r="B85" s="146"/>
      <c r="C85" s="259" t="s">
        <v>55</v>
      </c>
      <c r="D85" s="114">
        <f>D83*0.33%</f>
        <v>748655.97510000004</v>
      </c>
      <c r="E85" s="7"/>
      <c r="F85" s="115" t="s">
        <v>36</v>
      </c>
      <c r="G85" s="116">
        <v>76131767</v>
      </c>
      <c r="H85" s="7"/>
      <c r="I85" s="7"/>
      <c r="J85" s="7"/>
      <c r="K85" s="7"/>
      <c r="L85" s="7"/>
      <c r="M85" s="145"/>
      <c r="N85" s="61"/>
      <c r="O85" s="61"/>
      <c r="P85" s="61"/>
      <c r="Q85" s="61"/>
      <c r="R85" s="61"/>
      <c r="S85" s="61"/>
      <c r="T85" s="61"/>
      <c r="U85" s="61"/>
      <c r="V85" s="61"/>
      <c r="W85" s="61"/>
    </row>
    <row r="86" spans="1:23" ht="14.25" customHeight="1" thickBot="1" x14ac:dyDescent="0.3">
      <c r="A86" s="7"/>
      <c r="B86" s="146"/>
      <c r="C86" s="259" t="s">
        <v>56</v>
      </c>
      <c r="D86" s="114">
        <f>D83-D85</f>
        <v>226116791.02489999</v>
      </c>
      <c r="E86" s="7"/>
      <c r="F86" s="117" t="s">
        <v>203</v>
      </c>
      <c r="G86" s="118">
        <f>SUM(G74:G85)</f>
        <v>543776016</v>
      </c>
      <c r="H86" s="7"/>
      <c r="I86" s="7"/>
      <c r="J86" s="7"/>
      <c r="K86" s="7"/>
      <c r="L86" s="7"/>
      <c r="M86" s="145"/>
      <c r="N86" s="61"/>
      <c r="O86" s="61"/>
      <c r="P86" s="61"/>
      <c r="Q86" s="61"/>
      <c r="R86" s="61"/>
      <c r="S86" s="61"/>
      <c r="T86" s="61"/>
      <c r="U86" s="61"/>
      <c r="V86" s="61"/>
      <c r="W86" s="61"/>
    </row>
    <row r="87" spans="1:23" ht="14.25" customHeight="1" thickBot="1" x14ac:dyDescent="0.25">
      <c r="A87" s="7"/>
      <c r="B87" s="146"/>
      <c r="C87" s="259" t="s">
        <v>68</v>
      </c>
      <c r="D87" s="119">
        <f>SUM(D85:D86)</f>
        <v>226865447</v>
      </c>
      <c r="E87" s="7"/>
      <c r="F87" s="120"/>
      <c r="G87" s="79"/>
      <c r="H87" s="7"/>
      <c r="I87" s="7"/>
      <c r="J87" s="7"/>
      <c r="K87" s="7"/>
      <c r="L87" s="7"/>
      <c r="M87" s="145"/>
      <c r="N87" s="61"/>
      <c r="O87" s="61"/>
      <c r="P87" s="61"/>
      <c r="Q87" s="61"/>
      <c r="R87" s="61"/>
      <c r="S87" s="61"/>
      <c r="T87" s="61"/>
      <c r="U87" s="61"/>
      <c r="V87" s="61"/>
      <c r="W87" s="61"/>
    </row>
    <row r="88" spans="1:23" ht="14.25" customHeight="1" thickTop="1" x14ac:dyDescent="0.2">
      <c r="A88" s="7"/>
      <c r="B88" s="146"/>
      <c r="C88" s="7"/>
      <c r="D88" s="7"/>
      <c r="E88" s="7"/>
      <c r="F88" s="259" t="s">
        <v>55</v>
      </c>
      <c r="G88" s="114">
        <f>G86*2.75%</f>
        <v>14953840.439999999</v>
      </c>
      <c r="H88" s="7"/>
      <c r="I88" s="7"/>
      <c r="J88" s="7"/>
      <c r="K88" s="7"/>
      <c r="L88" s="7"/>
      <c r="M88" s="145"/>
      <c r="N88" s="61"/>
      <c r="O88" s="61"/>
      <c r="P88" s="61"/>
      <c r="Q88" s="61"/>
      <c r="R88" s="61"/>
      <c r="S88" s="61"/>
      <c r="T88" s="61"/>
      <c r="U88" s="61"/>
      <c r="V88" s="61"/>
      <c r="W88" s="61"/>
    </row>
    <row r="89" spans="1:23" ht="14.25" customHeight="1" x14ac:dyDescent="0.2">
      <c r="A89" s="7"/>
      <c r="B89" s="146"/>
      <c r="C89" s="7"/>
      <c r="D89" s="7"/>
      <c r="E89" s="7"/>
      <c r="F89" s="259" t="s">
        <v>58</v>
      </c>
      <c r="G89" s="114">
        <f>G86*97.25%</f>
        <v>528822175.56</v>
      </c>
      <c r="H89" s="7"/>
      <c r="I89" s="7"/>
      <c r="J89" s="7"/>
      <c r="K89" s="7"/>
      <c r="L89" s="7"/>
      <c r="M89" s="145"/>
      <c r="N89" s="61"/>
      <c r="O89" s="61"/>
      <c r="P89" s="61"/>
      <c r="Q89" s="61"/>
      <c r="R89" s="61"/>
      <c r="S89" s="61"/>
      <c r="T89" s="61"/>
      <c r="U89" s="61"/>
      <c r="V89" s="61"/>
      <c r="W89" s="61"/>
    </row>
    <row r="90" spans="1:23" ht="14.25" customHeight="1" thickBot="1" x14ac:dyDescent="0.25">
      <c r="A90" s="7"/>
      <c r="B90" s="146"/>
      <c r="C90" s="1"/>
      <c r="D90" s="7"/>
      <c r="E90" s="7"/>
      <c r="F90" s="259" t="s">
        <v>57</v>
      </c>
      <c r="G90" s="119">
        <f>SUM(G88:G89)</f>
        <v>543776016</v>
      </c>
      <c r="H90" s="7"/>
      <c r="I90" s="7"/>
      <c r="J90" s="7"/>
      <c r="K90" s="7"/>
      <c r="L90" s="7"/>
      <c r="M90" s="145"/>
      <c r="N90" s="61"/>
      <c r="O90" s="61"/>
      <c r="P90" s="61"/>
      <c r="Q90" s="61"/>
      <c r="R90" s="61"/>
      <c r="S90" s="61"/>
      <c r="T90" s="61"/>
      <c r="U90" s="61"/>
      <c r="V90" s="61"/>
      <c r="W90" s="61"/>
    </row>
    <row r="91" spans="1:23" ht="14.25" customHeight="1" thickTop="1" x14ac:dyDescent="0.2">
      <c r="A91" s="7"/>
      <c r="B91" s="146"/>
      <c r="C91" s="260"/>
      <c r="D91" s="7"/>
      <c r="E91" s="7"/>
      <c r="F91" s="259"/>
      <c r="G91" s="114"/>
      <c r="H91" s="7"/>
      <c r="I91" s="7"/>
      <c r="J91" s="7"/>
      <c r="K91" s="7"/>
      <c r="L91" s="7"/>
      <c r="M91" s="145"/>
      <c r="N91" s="61"/>
      <c r="O91" s="61"/>
      <c r="P91" s="61"/>
      <c r="Q91" s="61"/>
      <c r="R91" s="61"/>
      <c r="S91" s="61"/>
      <c r="T91" s="61"/>
      <c r="U91" s="61"/>
      <c r="V91" s="61"/>
      <c r="W91" s="61"/>
    </row>
    <row r="92" spans="1:23" ht="14.25" customHeight="1" x14ac:dyDescent="0.2">
      <c r="A92" s="7"/>
      <c r="B92" s="146"/>
      <c r="C92" s="391" t="s">
        <v>224</v>
      </c>
      <c r="D92" s="391"/>
      <c r="E92" s="7"/>
      <c r="F92" s="259"/>
      <c r="G92" s="114"/>
      <c r="H92" s="7"/>
      <c r="I92" s="7"/>
      <c r="J92" s="7"/>
      <c r="K92" s="7"/>
      <c r="L92" s="7"/>
      <c r="M92" s="145"/>
      <c r="N92" s="61"/>
      <c r="O92" s="61"/>
      <c r="P92" s="61"/>
      <c r="Q92" s="61"/>
      <c r="R92" s="61"/>
      <c r="S92" s="61"/>
      <c r="T92" s="61"/>
      <c r="U92" s="61"/>
      <c r="V92" s="61"/>
      <c r="W92" s="61"/>
    </row>
    <row r="93" spans="1:23" ht="14.25" customHeight="1" x14ac:dyDescent="0.2">
      <c r="A93" s="7"/>
      <c r="B93" s="146"/>
      <c r="C93" s="391"/>
      <c r="D93" s="391"/>
      <c r="E93" s="7"/>
      <c r="F93" s="259"/>
      <c r="G93" s="114"/>
      <c r="H93" s="7"/>
      <c r="I93" s="7"/>
      <c r="J93" s="7"/>
      <c r="K93" s="7"/>
      <c r="L93" s="7"/>
      <c r="M93" s="145"/>
      <c r="N93" s="61"/>
      <c r="O93" s="61"/>
      <c r="P93" s="61"/>
      <c r="Q93" s="61"/>
      <c r="R93" s="61"/>
      <c r="S93" s="61"/>
      <c r="T93" s="61"/>
      <c r="U93" s="61"/>
      <c r="V93" s="61"/>
      <c r="W93" s="61"/>
    </row>
    <row r="94" spans="1:23" ht="14.25" customHeight="1" x14ac:dyDescent="0.2">
      <c r="A94" s="7"/>
      <c r="B94" s="146"/>
      <c r="C94" s="260"/>
      <c r="D94" s="7"/>
      <c r="E94" s="7"/>
      <c r="F94" s="259"/>
      <c r="G94" s="114"/>
      <c r="H94" s="7"/>
      <c r="I94" s="7"/>
      <c r="J94" s="7"/>
      <c r="K94" s="7"/>
      <c r="L94" s="7"/>
      <c r="M94" s="145"/>
      <c r="N94" s="61"/>
      <c r="O94" s="61"/>
      <c r="P94" s="61"/>
      <c r="Q94" s="61"/>
      <c r="R94" s="61"/>
      <c r="S94" s="61"/>
      <c r="T94" s="61"/>
      <c r="U94" s="61"/>
      <c r="V94" s="61"/>
      <c r="W94" s="61"/>
    </row>
    <row r="95" spans="1:23" ht="14.25" customHeight="1" thickBot="1" x14ac:dyDescent="0.25">
      <c r="A95" s="7"/>
      <c r="B95" s="146"/>
      <c r="C95" s="260"/>
      <c r="D95" s="7"/>
      <c r="E95" s="7"/>
      <c r="F95" s="259"/>
      <c r="G95" s="114"/>
      <c r="H95" s="7"/>
      <c r="I95" s="7"/>
      <c r="J95" s="7"/>
      <c r="K95" s="7"/>
      <c r="L95" s="7"/>
      <c r="M95" s="145"/>
      <c r="N95" s="61"/>
      <c r="O95" s="61"/>
      <c r="P95" s="61"/>
      <c r="Q95" s="61"/>
      <c r="R95" s="61"/>
      <c r="S95" s="61"/>
      <c r="T95" s="61"/>
      <c r="U95" s="61"/>
      <c r="V95" s="61"/>
      <c r="W95" s="61"/>
    </row>
    <row r="96" spans="1:23" ht="17.25" customHeight="1" thickBot="1" x14ac:dyDescent="0.25">
      <c r="A96" s="7"/>
      <c r="B96" s="392" t="s">
        <v>222</v>
      </c>
      <c r="C96" s="393"/>
      <c r="D96" s="70"/>
      <c r="E96" s="7"/>
      <c r="F96" s="259"/>
      <c r="G96" s="114"/>
      <c r="H96" s="7"/>
      <c r="I96" s="7"/>
      <c r="J96" s="7"/>
      <c r="K96" s="7"/>
      <c r="L96" s="7"/>
      <c r="M96" s="145"/>
      <c r="N96" s="61"/>
      <c r="O96" s="61"/>
      <c r="P96" s="61"/>
      <c r="Q96" s="61"/>
      <c r="R96" s="61"/>
      <c r="S96" s="61"/>
      <c r="T96" s="61"/>
      <c r="U96" s="61"/>
      <c r="V96" s="61"/>
      <c r="W96" s="61"/>
    </row>
    <row r="97" spans="1:23" ht="17.25" customHeight="1" x14ac:dyDescent="0.2">
      <c r="A97" s="7"/>
      <c r="B97" s="374" t="s">
        <v>295</v>
      </c>
      <c r="C97" s="375"/>
      <c r="D97" s="121">
        <f>D87</f>
        <v>226865447</v>
      </c>
      <c r="E97" s="7"/>
      <c r="F97" s="259"/>
      <c r="G97" s="114"/>
      <c r="H97" s="7"/>
      <c r="I97" s="7"/>
      <c r="J97" s="7"/>
      <c r="K97" s="7"/>
      <c r="L97" s="7"/>
      <c r="M97" s="145"/>
      <c r="N97" s="61"/>
      <c r="O97" s="61"/>
      <c r="P97" s="61"/>
      <c r="Q97" s="61"/>
      <c r="R97" s="61"/>
      <c r="S97" s="61"/>
      <c r="T97" s="61"/>
      <c r="U97" s="61"/>
      <c r="V97" s="61"/>
      <c r="W97" s="61"/>
    </row>
    <row r="98" spans="1:23" ht="17.25" customHeight="1" x14ac:dyDescent="0.2">
      <c r="A98" s="7"/>
      <c r="B98" s="122" t="s">
        <v>294</v>
      </c>
      <c r="C98" s="123"/>
      <c r="D98" s="124">
        <f>G90</f>
        <v>543776016</v>
      </c>
      <c r="E98" s="7"/>
      <c r="F98" s="259"/>
      <c r="G98" s="114"/>
      <c r="H98" s="7"/>
      <c r="I98" s="7"/>
      <c r="J98" s="7"/>
      <c r="K98" s="7"/>
      <c r="L98" s="7"/>
      <c r="M98" s="145"/>
      <c r="N98" s="61"/>
      <c r="O98" s="61"/>
      <c r="P98" s="61"/>
      <c r="Q98" s="61"/>
      <c r="R98" s="61"/>
      <c r="S98" s="61"/>
      <c r="T98" s="61"/>
      <c r="U98" s="61"/>
      <c r="V98" s="61"/>
      <c r="W98" s="61"/>
    </row>
    <row r="99" spans="1:23" ht="17.25" customHeight="1" x14ac:dyDescent="0.2">
      <c r="A99" s="7"/>
      <c r="B99" s="122" t="s">
        <v>293</v>
      </c>
      <c r="C99" s="123"/>
      <c r="D99" s="125">
        <f>SUM(D97:D98)</f>
        <v>770641463</v>
      </c>
      <c r="E99" s="7"/>
      <c r="F99" s="259"/>
      <c r="G99" s="114"/>
      <c r="H99" s="7"/>
      <c r="I99" s="7"/>
      <c r="J99" s="7"/>
      <c r="K99" s="7"/>
      <c r="L99" s="7"/>
      <c r="M99" s="145"/>
      <c r="N99" s="61"/>
      <c r="O99" s="61"/>
      <c r="P99" s="61"/>
      <c r="Q99" s="61"/>
      <c r="R99" s="61"/>
      <c r="S99" s="61"/>
      <c r="T99" s="61"/>
      <c r="U99" s="61"/>
      <c r="V99" s="61"/>
      <c r="W99" s="61"/>
    </row>
    <row r="100" spans="1:23" ht="17.25" customHeight="1" x14ac:dyDescent="0.2">
      <c r="A100" s="7"/>
      <c r="B100" s="372" t="s">
        <v>72</v>
      </c>
      <c r="C100" s="373"/>
      <c r="D100" s="126">
        <f>D99-D101</f>
        <v>315699</v>
      </c>
      <c r="E100" s="261">
        <f>D100/D101</f>
        <v>4.0982531644884722E-4</v>
      </c>
      <c r="F100" s="259"/>
      <c r="G100" s="114"/>
      <c r="H100" s="7"/>
      <c r="I100" s="7"/>
      <c r="J100" s="7"/>
      <c r="K100" s="7"/>
      <c r="L100" s="7"/>
      <c r="M100" s="145"/>
      <c r="N100" s="61"/>
      <c r="O100" s="61"/>
      <c r="P100" s="61"/>
      <c r="Q100" s="61"/>
      <c r="R100" s="61"/>
      <c r="S100" s="61"/>
      <c r="T100" s="61"/>
      <c r="U100" s="61"/>
      <c r="V100" s="61"/>
      <c r="W100" s="61"/>
    </row>
    <row r="101" spans="1:23" ht="17.25" customHeight="1" thickBot="1" x14ac:dyDescent="0.25">
      <c r="A101" s="7"/>
      <c r="B101" s="384" t="s">
        <v>71</v>
      </c>
      <c r="C101" s="385"/>
      <c r="D101" s="127">
        <v>770325764</v>
      </c>
      <c r="E101" s="7"/>
      <c r="F101" s="7"/>
      <c r="G101" s="7"/>
      <c r="H101" s="7"/>
      <c r="I101" s="7"/>
      <c r="J101" s="7"/>
      <c r="K101" s="7"/>
      <c r="L101" s="7"/>
      <c r="M101" s="145"/>
      <c r="N101" s="61"/>
      <c r="O101" s="61"/>
      <c r="P101" s="61"/>
      <c r="Q101" s="61"/>
      <c r="R101" s="61"/>
      <c r="S101" s="61"/>
      <c r="T101" s="61"/>
      <c r="U101" s="61"/>
      <c r="V101" s="61"/>
      <c r="W101" s="61"/>
    </row>
    <row r="102" spans="1:23" ht="15" customHeight="1" x14ac:dyDescent="0.25">
      <c r="A102" s="7"/>
      <c r="B102" s="146"/>
      <c r="C102" s="7"/>
      <c r="D102" s="310" t="s">
        <v>198</v>
      </c>
      <c r="E102" s="7"/>
      <c r="F102" s="7"/>
      <c r="G102" s="7"/>
      <c r="H102" s="7"/>
      <c r="I102" s="7"/>
      <c r="J102" s="7"/>
      <c r="K102" s="7"/>
      <c r="L102" s="7"/>
      <c r="M102" s="145"/>
      <c r="N102" s="61"/>
      <c r="O102" s="61"/>
      <c r="P102" s="61"/>
      <c r="Q102" s="61"/>
      <c r="R102" s="61"/>
      <c r="S102" s="61"/>
      <c r="T102" s="61"/>
      <c r="U102" s="61"/>
      <c r="V102" s="61"/>
      <c r="W102" s="61"/>
    </row>
    <row r="103" spans="1:23" ht="15" customHeight="1" x14ac:dyDescent="0.2">
      <c r="A103" s="7"/>
      <c r="B103" s="146"/>
      <c r="C103" s="7"/>
      <c r="D103" s="7"/>
      <c r="E103" s="7"/>
      <c r="F103" s="7"/>
      <c r="G103" s="7"/>
      <c r="H103" s="7"/>
      <c r="I103" s="7"/>
      <c r="J103" s="7"/>
      <c r="K103" s="7"/>
      <c r="L103" s="7"/>
      <c r="M103" s="145"/>
      <c r="N103" s="61"/>
      <c r="O103" s="61"/>
      <c r="P103" s="61"/>
      <c r="Q103" s="61"/>
      <c r="R103" s="61"/>
      <c r="S103" s="61"/>
      <c r="T103" s="61"/>
      <c r="U103" s="61"/>
      <c r="V103" s="61"/>
      <c r="W103" s="61"/>
    </row>
    <row r="104" spans="1:23" s="1" customFormat="1" ht="26.25" customHeight="1" x14ac:dyDescent="0.2">
      <c r="A104" s="7"/>
      <c r="B104" s="370" t="s">
        <v>74</v>
      </c>
      <c r="C104" s="371"/>
      <c r="D104" s="148"/>
      <c r="E104" s="148"/>
      <c r="F104" s="148"/>
      <c r="G104" s="7"/>
      <c r="H104" s="7"/>
      <c r="I104" s="7"/>
      <c r="J104" s="7"/>
      <c r="K104" s="7"/>
      <c r="L104" s="7"/>
      <c r="M104" s="145"/>
      <c r="N104" s="7"/>
      <c r="O104" s="7"/>
      <c r="P104" s="7"/>
      <c r="Q104" s="7"/>
      <c r="R104" s="7"/>
      <c r="S104" s="7"/>
      <c r="T104" s="7"/>
      <c r="U104" s="7"/>
      <c r="V104" s="7"/>
      <c r="W104" s="7"/>
    </row>
    <row r="105" spans="1:23" s="61" customFormat="1" ht="15" customHeight="1" x14ac:dyDescent="0.2">
      <c r="A105" s="7"/>
      <c r="B105" s="146"/>
      <c r="C105" s="7"/>
      <c r="D105" s="7"/>
      <c r="E105" s="7"/>
      <c r="F105" s="7"/>
      <c r="G105" s="7"/>
      <c r="H105" s="7"/>
      <c r="I105" s="7"/>
      <c r="J105" s="7"/>
      <c r="K105" s="7"/>
      <c r="L105" s="7"/>
      <c r="M105" s="145"/>
    </row>
    <row r="106" spans="1:23" s="61" customFormat="1" ht="15" customHeight="1" x14ac:dyDescent="0.2">
      <c r="A106" s="7"/>
      <c r="B106" s="378" t="s">
        <v>75</v>
      </c>
      <c r="C106" s="379"/>
      <c r="D106" s="379"/>
      <c r="E106" s="379"/>
      <c r="F106" s="379"/>
      <c r="G106" s="379"/>
      <c r="H106" s="7"/>
      <c r="I106" s="7"/>
      <c r="J106" s="7"/>
      <c r="K106" s="7"/>
      <c r="L106" s="7"/>
      <c r="M106" s="145"/>
    </row>
    <row r="107" spans="1:23" s="61" customFormat="1" ht="15" customHeight="1" x14ac:dyDescent="0.2">
      <c r="A107" s="7"/>
      <c r="B107" s="146"/>
      <c r="C107" s="7"/>
      <c r="D107" s="7"/>
      <c r="E107" s="7"/>
      <c r="F107" s="7"/>
      <c r="G107" s="7"/>
      <c r="H107" s="7"/>
      <c r="I107" s="7"/>
      <c r="J107" s="7"/>
      <c r="K107" s="7"/>
      <c r="L107" s="7"/>
      <c r="M107" s="145"/>
    </row>
    <row r="108" spans="1:23" s="61" customFormat="1" ht="15" customHeight="1" thickBot="1" x14ac:dyDescent="0.3">
      <c r="A108" s="7"/>
      <c r="B108" s="262" t="s">
        <v>299</v>
      </c>
      <c r="C108" s="7"/>
      <c r="D108" s="7"/>
      <c r="E108" s="7"/>
      <c r="F108" s="114"/>
      <c r="G108" s="7"/>
      <c r="H108" s="7"/>
      <c r="I108" s="7"/>
      <c r="J108" s="7"/>
      <c r="K108" s="7"/>
      <c r="L108" s="7"/>
      <c r="M108" s="145"/>
    </row>
    <row r="109" spans="1:23" s="61" customFormat="1" ht="15" customHeight="1" x14ac:dyDescent="0.2">
      <c r="A109" s="7"/>
      <c r="B109" s="330" t="s">
        <v>54</v>
      </c>
      <c r="C109" s="344" t="s">
        <v>6</v>
      </c>
      <c r="D109" s="7"/>
      <c r="E109" s="7"/>
      <c r="F109" s="7"/>
      <c r="G109" s="7"/>
      <c r="H109" s="7"/>
      <c r="I109" s="7"/>
      <c r="J109" s="7"/>
      <c r="K109" s="7"/>
      <c r="L109" s="7"/>
      <c r="M109" s="145"/>
    </row>
    <row r="110" spans="1:23" s="61" customFormat="1" ht="15" customHeight="1" x14ac:dyDescent="0.2">
      <c r="A110" s="7"/>
      <c r="B110" s="74" t="s">
        <v>79</v>
      </c>
      <c r="C110" s="132">
        <v>657548372</v>
      </c>
      <c r="D110" s="7"/>
      <c r="E110" s="7"/>
      <c r="F110" s="7"/>
      <c r="G110" s="7"/>
      <c r="H110" s="7"/>
      <c r="I110" s="7"/>
      <c r="J110" s="7"/>
      <c r="K110" s="7"/>
      <c r="L110" s="7"/>
      <c r="M110" s="145"/>
    </row>
    <row r="111" spans="1:23" s="61" customFormat="1" ht="15" customHeight="1" x14ac:dyDescent="0.2">
      <c r="A111" s="7"/>
      <c r="B111" s="74" t="s">
        <v>80</v>
      </c>
      <c r="C111" s="132">
        <v>40296179</v>
      </c>
      <c r="D111" s="7"/>
      <c r="E111" s="7"/>
      <c r="F111" s="7"/>
      <c r="G111" s="7"/>
      <c r="H111" s="7"/>
      <c r="I111" s="7"/>
      <c r="J111" s="7"/>
      <c r="K111" s="7"/>
      <c r="L111" s="7"/>
      <c r="M111" s="145"/>
    </row>
    <row r="112" spans="1:23" ht="15" customHeight="1" x14ac:dyDescent="0.2">
      <c r="A112" s="7"/>
      <c r="B112" s="74" t="s">
        <v>81</v>
      </c>
      <c r="C112" s="132">
        <v>26665968</v>
      </c>
      <c r="D112" s="7"/>
      <c r="E112" s="7"/>
      <c r="F112" s="7"/>
      <c r="G112" s="7"/>
      <c r="H112" s="7"/>
      <c r="I112" s="7"/>
      <c r="J112" s="7"/>
      <c r="K112" s="7"/>
      <c r="L112" s="7"/>
      <c r="M112" s="145"/>
      <c r="N112" s="61"/>
      <c r="O112" s="61"/>
      <c r="P112" s="61"/>
      <c r="Q112" s="61"/>
      <c r="R112" s="61"/>
      <c r="S112" s="61"/>
      <c r="T112" s="61"/>
      <c r="U112" s="61"/>
      <c r="V112" s="61"/>
      <c r="W112" s="61"/>
    </row>
    <row r="113" spans="1:23" ht="15" customHeight="1" x14ac:dyDescent="0.2">
      <c r="A113" s="7"/>
      <c r="B113" s="74" t="s">
        <v>82</v>
      </c>
      <c r="C113" s="132">
        <v>470742440</v>
      </c>
      <c r="D113" s="7"/>
      <c r="E113" s="7"/>
      <c r="F113" s="7"/>
      <c r="G113" s="7"/>
      <c r="H113" s="7"/>
      <c r="I113" s="7"/>
      <c r="J113" s="7"/>
      <c r="K113" s="7"/>
      <c r="L113" s="7"/>
      <c r="M113" s="145"/>
      <c r="N113" s="61"/>
      <c r="O113" s="61"/>
      <c r="P113" s="61"/>
      <c r="Q113" s="61"/>
      <c r="R113" s="61"/>
      <c r="S113" s="61"/>
      <c r="T113" s="61"/>
      <c r="U113" s="61"/>
      <c r="V113" s="61"/>
      <c r="W113" s="61"/>
    </row>
    <row r="114" spans="1:23" ht="15" customHeight="1" x14ac:dyDescent="0.2">
      <c r="A114" s="7"/>
      <c r="B114" s="74" t="s">
        <v>83</v>
      </c>
      <c r="C114" s="132">
        <v>113267949</v>
      </c>
      <c r="D114" s="7"/>
      <c r="E114" s="7"/>
      <c r="F114" s="7"/>
      <c r="G114" s="7"/>
      <c r="H114" s="7"/>
      <c r="I114" s="7"/>
      <c r="J114" s="7"/>
      <c r="K114" s="7"/>
      <c r="L114" s="7"/>
      <c r="M114" s="145"/>
      <c r="N114" s="61"/>
      <c r="O114" s="61"/>
      <c r="P114" s="61"/>
      <c r="Q114" s="61"/>
      <c r="R114" s="61"/>
      <c r="S114" s="61"/>
      <c r="T114" s="61"/>
      <c r="U114" s="61"/>
      <c r="V114" s="61"/>
      <c r="W114" s="61"/>
    </row>
    <row r="115" spans="1:23" ht="15" customHeight="1" x14ac:dyDescent="0.2">
      <c r="A115" s="7"/>
      <c r="B115" s="74" t="s">
        <v>84</v>
      </c>
      <c r="C115" s="132">
        <v>128701001</v>
      </c>
      <c r="D115" s="7"/>
      <c r="E115" s="7"/>
      <c r="F115" s="7"/>
      <c r="G115" s="7"/>
      <c r="H115" s="7"/>
      <c r="I115" s="7"/>
      <c r="J115" s="7"/>
      <c r="K115" s="7"/>
      <c r="L115" s="7"/>
      <c r="M115" s="145"/>
      <c r="N115" s="61"/>
      <c r="O115" s="61"/>
      <c r="P115" s="61"/>
      <c r="Q115" s="61"/>
      <c r="R115" s="61"/>
      <c r="S115" s="61"/>
      <c r="T115" s="61"/>
      <c r="U115" s="61"/>
      <c r="V115" s="61"/>
      <c r="W115" s="61"/>
    </row>
    <row r="116" spans="1:23" ht="15" customHeight="1" thickBot="1" x14ac:dyDescent="0.25">
      <c r="A116" s="7"/>
      <c r="B116" s="80" t="s">
        <v>85</v>
      </c>
      <c r="C116" s="133">
        <v>10111394</v>
      </c>
      <c r="D116" s="7"/>
      <c r="E116" s="7"/>
      <c r="F116" s="7"/>
      <c r="G116" s="7"/>
      <c r="H116" s="7"/>
      <c r="I116" s="7"/>
      <c r="J116" s="7"/>
      <c r="K116" s="7"/>
      <c r="L116" s="7"/>
      <c r="M116" s="145"/>
      <c r="N116" s="61"/>
      <c r="O116" s="61"/>
      <c r="P116" s="61"/>
      <c r="Q116" s="61"/>
      <c r="R116" s="61"/>
      <c r="S116" s="61"/>
      <c r="T116" s="61"/>
      <c r="U116" s="61"/>
      <c r="V116" s="61"/>
      <c r="W116" s="61"/>
    </row>
    <row r="117" spans="1:23" ht="15" customHeight="1" thickBot="1" x14ac:dyDescent="0.25">
      <c r="A117" s="7"/>
      <c r="B117" s="84" t="s">
        <v>203</v>
      </c>
      <c r="C117" s="131">
        <f>SUM(C110:C116)</f>
        <v>1447333303</v>
      </c>
      <c r="D117" s="7"/>
      <c r="E117" s="7"/>
      <c r="F117" s="7"/>
      <c r="G117" s="7"/>
      <c r="H117" s="7"/>
      <c r="I117" s="7"/>
      <c r="J117" s="7"/>
      <c r="K117" s="7"/>
      <c r="L117" s="7"/>
      <c r="M117" s="145"/>
      <c r="N117" s="61"/>
      <c r="O117" s="61"/>
      <c r="P117" s="61"/>
      <c r="Q117" s="61"/>
      <c r="R117" s="61"/>
      <c r="S117" s="61"/>
      <c r="T117" s="61"/>
      <c r="U117" s="61"/>
      <c r="V117" s="61"/>
      <c r="W117" s="61"/>
    </row>
    <row r="118" spans="1:23" s="61" customFormat="1" ht="15" customHeight="1" x14ac:dyDescent="0.2">
      <c r="A118" s="7"/>
      <c r="B118" s="146"/>
      <c r="C118" s="7"/>
      <c r="D118" s="7"/>
      <c r="E118" s="7"/>
      <c r="F118" s="7"/>
      <c r="G118" s="7"/>
      <c r="H118" s="7"/>
      <c r="I118" s="7"/>
      <c r="J118" s="7"/>
      <c r="K118" s="7"/>
      <c r="L118" s="7"/>
      <c r="M118" s="145"/>
    </row>
    <row r="119" spans="1:23" s="61" customFormat="1" ht="15" customHeight="1" x14ac:dyDescent="0.2">
      <c r="A119" s="7"/>
      <c r="B119" s="263" t="s">
        <v>76</v>
      </c>
      <c r="C119" s="79"/>
      <c r="D119" s="114">
        <v>361833325.75</v>
      </c>
      <c r="E119" s="7"/>
      <c r="F119" s="7"/>
      <c r="G119" s="7"/>
      <c r="H119" s="7"/>
      <c r="I119" s="7"/>
      <c r="J119" s="7"/>
      <c r="K119" s="7"/>
      <c r="L119" s="7"/>
      <c r="M119" s="145"/>
    </row>
    <row r="120" spans="1:23" s="61" customFormat="1" ht="15" customHeight="1" x14ac:dyDescent="0.25">
      <c r="A120" s="7"/>
      <c r="B120" s="263" t="s">
        <v>77</v>
      </c>
      <c r="C120" s="79"/>
      <c r="D120" s="114">
        <v>1085499977.25</v>
      </c>
      <c r="E120" s="311" t="s">
        <v>2</v>
      </c>
      <c r="F120" s="7"/>
      <c r="G120" s="7"/>
      <c r="H120" s="7"/>
      <c r="I120" s="7"/>
      <c r="J120" s="7"/>
      <c r="K120" s="7"/>
      <c r="L120" s="7"/>
      <c r="M120" s="145"/>
    </row>
    <row r="121" spans="1:23" ht="15" customHeight="1" thickBot="1" x14ac:dyDescent="0.25">
      <c r="A121" s="7"/>
      <c r="B121" s="263" t="s">
        <v>78</v>
      </c>
      <c r="C121" s="7"/>
      <c r="D121" s="119">
        <f>SUM(D119:D120)</f>
        <v>1447333303</v>
      </c>
      <c r="E121" s="103"/>
      <c r="F121" s="7"/>
      <c r="G121" s="7"/>
      <c r="H121" s="7"/>
      <c r="I121" s="7"/>
      <c r="J121" s="7"/>
      <c r="K121" s="7"/>
      <c r="L121" s="7"/>
      <c r="M121" s="145"/>
      <c r="N121" s="61"/>
      <c r="O121" s="61"/>
      <c r="P121" s="61"/>
      <c r="Q121" s="61"/>
      <c r="R121" s="61"/>
      <c r="S121" s="61"/>
      <c r="T121" s="61"/>
      <c r="U121" s="61"/>
      <c r="V121" s="61"/>
      <c r="W121" s="61"/>
    </row>
    <row r="122" spans="1:23" ht="15" customHeight="1" thickTop="1" x14ac:dyDescent="0.2">
      <c r="A122" s="79"/>
      <c r="B122" s="146"/>
      <c r="C122" s="264"/>
      <c r="D122" s="7"/>
      <c r="E122" s="7"/>
      <c r="F122" s="7"/>
      <c r="G122" s="7"/>
      <c r="H122" s="7"/>
      <c r="I122" s="7"/>
      <c r="J122" s="7"/>
      <c r="K122" s="7"/>
      <c r="L122" s="7"/>
      <c r="M122" s="145"/>
      <c r="N122" s="61"/>
      <c r="O122" s="61"/>
      <c r="P122" s="61"/>
      <c r="Q122" s="61"/>
      <c r="R122" s="61"/>
      <c r="S122" s="61"/>
      <c r="T122" s="61"/>
      <c r="U122" s="61"/>
      <c r="V122" s="61"/>
      <c r="W122" s="61"/>
    </row>
    <row r="123" spans="1:23" s="61" customFormat="1" ht="15" customHeight="1" x14ac:dyDescent="0.2">
      <c r="B123" s="265"/>
      <c r="E123" s="7"/>
      <c r="F123" s="7"/>
      <c r="G123" s="7"/>
      <c r="H123" s="7"/>
      <c r="I123" s="7"/>
      <c r="J123" s="7"/>
      <c r="K123" s="7"/>
      <c r="L123" s="7"/>
      <c r="M123" s="145"/>
    </row>
    <row r="124" spans="1:23" s="61" customFormat="1" ht="15" customHeight="1" x14ac:dyDescent="0.2">
      <c r="A124" s="7"/>
      <c r="B124" s="314" t="s">
        <v>296</v>
      </c>
      <c r="C124" s="7"/>
      <c r="D124" s="7"/>
      <c r="E124" s="7"/>
      <c r="F124" s="7"/>
      <c r="G124" s="7"/>
      <c r="H124" s="7"/>
      <c r="I124" s="7"/>
      <c r="J124" s="7"/>
      <c r="K124" s="7"/>
      <c r="L124" s="7"/>
      <c r="M124" s="145"/>
    </row>
    <row r="125" spans="1:23" s="61" customFormat="1" ht="15" customHeight="1" x14ac:dyDescent="0.2">
      <c r="B125" s="146"/>
      <c r="C125" s="7"/>
      <c r="D125" s="7"/>
      <c r="E125" s="7"/>
      <c r="F125" s="7"/>
      <c r="G125" s="7"/>
      <c r="H125" s="7"/>
      <c r="I125" s="7"/>
      <c r="J125" s="7"/>
      <c r="K125" s="7"/>
      <c r="L125" s="7"/>
      <c r="M125" s="145"/>
    </row>
    <row r="126" spans="1:23" s="61" customFormat="1" ht="15" customHeight="1" x14ac:dyDescent="0.2">
      <c r="B126" s="146" t="s">
        <v>86</v>
      </c>
      <c r="C126" s="7"/>
      <c r="D126" s="266">
        <f>D32</f>
        <v>8424209137.2799997</v>
      </c>
      <c r="E126" s="7"/>
      <c r="F126" s="7"/>
      <c r="G126" s="7"/>
      <c r="H126" s="7"/>
      <c r="I126" s="7"/>
      <c r="J126" s="7"/>
      <c r="K126" s="7"/>
      <c r="L126" s="7"/>
      <c r="M126" s="145"/>
    </row>
    <row r="127" spans="1:23" s="61" customFormat="1" ht="15" customHeight="1" x14ac:dyDescent="0.2">
      <c r="B127" s="146" t="s">
        <v>87</v>
      </c>
      <c r="C127" s="7"/>
      <c r="D127" s="264">
        <f>D126*12%</f>
        <v>1010905096.4735999</v>
      </c>
      <c r="E127" s="7"/>
      <c r="F127" s="7"/>
      <c r="G127" s="7"/>
      <c r="H127" s="7"/>
      <c r="I127" s="7"/>
      <c r="J127" s="7"/>
      <c r="K127" s="7"/>
      <c r="L127" s="7"/>
      <c r="M127" s="145"/>
    </row>
    <row r="128" spans="1:23" s="61" customFormat="1" ht="15" customHeight="1" x14ac:dyDescent="0.2">
      <c r="B128" s="146" t="s">
        <v>88</v>
      </c>
      <c r="C128" s="7"/>
      <c r="D128" s="128">
        <f>D126*1%</f>
        <v>84242091.372799993</v>
      </c>
      <c r="E128" s="7"/>
      <c r="F128" s="7"/>
      <c r="G128" s="7"/>
      <c r="H128" s="7"/>
      <c r="I128" s="7"/>
      <c r="J128" s="7"/>
      <c r="K128" s="7"/>
      <c r="L128" s="7"/>
      <c r="M128" s="145"/>
    </row>
    <row r="129" spans="1:23" s="61" customFormat="1" ht="15" customHeight="1" x14ac:dyDescent="0.2">
      <c r="B129" s="146" t="s">
        <v>89</v>
      </c>
      <c r="C129" s="7"/>
      <c r="D129" s="267">
        <f>D127+D128</f>
        <v>1095147187.8463998</v>
      </c>
      <c r="E129" s="7"/>
      <c r="F129" s="7"/>
      <c r="G129" s="7"/>
      <c r="H129" s="7"/>
      <c r="I129" s="7"/>
      <c r="J129" s="7"/>
      <c r="K129" s="7"/>
      <c r="L129" s="7"/>
      <c r="M129" s="145"/>
    </row>
    <row r="130" spans="1:23" s="61" customFormat="1" ht="15" customHeight="1" x14ac:dyDescent="0.25">
      <c r="B130" s="146" t="s">
        <v>7</v>
      </c>
      <c r="C130" s="315" t="s">
        <v>92</v>
      </c>
      <c r="D130" s="129">
        <f>D129-D131</f>
        <v>9647210.5963997841</v>
      </c>
      <c r="E130" s="7"/>
      <c r="F130" s="7"/>
      <c r="G130" s="7"/>
      <c r="H130" s="7"/>
      <c r="I130" s="7"/>
      <c r="J130" s="7"/>
      <c r="K130" s="7"/>
      <c r="L130" s="7"/>
      <c r="M130" s="145"/>
    </row>
    <row r="131" spans="1:23" s="61" customFormat="1" ht="15" customHeight="1" x14ac:dyDescent="0.2">
      <c r="B131" s="146" t="s">
        <v>90</v>
      </c>
      <c r="C131" s="7"/>
      <c r="D131" s="267">
        <f>D120</f>
        <v>1085499977.25</v>
      </c>
      <c r="E131" s="7"/>
      <c r="F131" s="7"/>
      <c r="G131" s="7"/>
      <c r="H131" s="7"/>
      <c r="I131" s="7"/>
      <c r="J131" s="7"/>
      <c r="K131" s="7"/>
      <c r="L131" s="7"/>
      <c r="M131" s="145"/>
    </row>
    <row r="132" spans="1:23" s="61" customFormat="1" ht="15" customHeight="1" x14ac:dyDescent="0.25">
      <c r="B132" s="146"/>
      <c r="C132" s="7"/>
      <c r="D132" s="310" t="s">
        <v>198</v>
      </c>
      <c r="E132" s="7"/>
      <c r="F132" s="7"/>
      <c r="G132" s="7"/>
      <c r="H132" s="7"/>
      <c r="I132" s="7"/>
      <c r="J132" s="7"/>
      <c r="K132" s="7"/>
      <c r="L132" s="7"/>
      <c r="M132" s="145"/>
    </row>
    <row r="133" spans="1:23" s="61" customFormat="1" ht="15" customHeight="1" x14ac:dyDescent="0.25">
      <c r="B133" s="146"/>
      <c r="C133" s="7"/>
      <c r="D133" s="310"/>
      <c r="E133" s="7"/>
      <c r="F133" s="7"/>
      <c r="G133" s="7"/>
      <c r="H133" s="7"/>
      <c r="I133" s="7"/>
      <c r="J133" s="7"/>
      <c r="K133" s="7"/>
      <c r="L133" s="7"/>
      <c r="M133" s="145"/>
    </row>
    <row r="134" spans="1:23" s="61" customFormat="1" ht="15" customHeight="1" x14ac:dyDescent="0.2">
      <c r="B134" s="313" t="s">
        <v>298</v>
      </c>
      <c r="C134" s="7"/>
      <c r="D134" s="7"/>
      <c r="E134" s="7"/>
      <c r="F134" s="7"/>
      <c r="G134" s="7"/>
      <c r="H134" s="7"/>
      <c r="I134" s="7"/>
      <c r="J134" s="7"/>
      <c r="K134" s="7"/>
      <c r="L134" s="7"/>
      <c r="M134" s="145"/>
    </row>
    <row r="135" spans="1:23" s="61" customFormat="1" ht="15" customHeight="1" x14ac:dyDescent="0.2">
      <c r="B135" s="268"/>
      <c r="C135" s="7"/>
      <c r="D135" s="7"/>
      <c r="E135" s="7"/>
      <c r="F135" s="7"/>
      <c r="G135" s="7"/>
      <c r="H135" s="7"/>
      <c r="I135" s="7"/>
      <c r="J135" s="7"/>
      <c r="K135" s="7"/>
      <c r="L135" s="7"/>
      <c r="M135" s="145"/>
    </row>
    <row r="136" spans="1:23" s="61" customFormat="1" ht="15" customHeight="1" x14ac:dyDescent="0.2">
      <c r="B136" s="312" t="s">
        <v>297</v>
      </c>
      <c r="C136" s="7"/>
      <c r="D136" s="7"/>
      <c r="E136" s="7"/>
      <c r="F136" s="7"/>
      <c r="G136" s="7"/>
      <c r="H136" s="7"/>
      <c r="I136" s="7"/>
      <c r="J136" s="7"/>
      <c r="K136" s="7"/>
      <c r="L136" s="7"/>
      <c r="M136" s="145"/>
    </row>
    <row r="137" spans="1:23" s="61" customFormat="1" ht="15" customHeight="1" x14ac:dyDescent="0.2">
      <c r="B137" s="146"/>
      <c r="C137" s="7"/>
      <c r="D137" s="7"/>
      <c r="E137" s="7"/>
      <c r="F137" s="7"/>
      <c r="G137" s="7"/>
      <c r="H137" s="7"/>
      <c r="I137" s="7"/>
      <c r="J137" s="7"/>
      <c r="K137" s="7"/>
      <c r="L137" s="7"/>
      <c r="M137" s="145"/>
    </row>
    <row r="138" spans="1:23" s="1" customFormat="1" ht="26.25" customHeight="1" x14ac:dyDescent="0.2">
      <c r="A138" s="7"/>
      <c r="B138" s="370" t="s">
        <v>91</v>
      </c>
      <c r="C138" s="371"/>
      <c r="D138" s="148"/>
      <c r="E138" s="148"/>
      <c r="F138" s="148"/>
      <c r="G138" s="7"/>
      <c r="H138" s="7"/>
      <c r="I138" s="7"/>
      <c r="J138" s="7"/>
      <c r="K138" s="7"/>
      <c r="L138" s="7"/>
      <c r="M138" s="145"/>
      <c r="N138" s="7"/>
      <c r="O138" s="7"/>
      <c r="P138" s="7"/>
      <c r="Q138" s="7"/>
      <c r="R138" s="7"/>
      <c r="S138" s="7"/>
      <c r="T138" s="7"/>
      <c r="U138" s="7"/>
      <c r="V138" s="7"/>
      <c r="W138" s="7"/>
    </row>
    <row r="139" spans="1:23" s="61" customFormat="1" ht="15" customHeight="1" x14ac:dyDescent="0.2">
      <c r="B139" s="146"/>
      <c r="C139" s="7"/>
      <c r="D139" s="7"/>
      <c r="E139" s="7"/>
      <c r="F139" s="7"/>
      <c r="G139" s="7"/>
      <c r="H139" s="7"/>
      <c r="I139" s="7"/>
      <c r="J139" s="7"/>
      <c r="K139" s="7"/>
      <c r="L139" s="7"/>
      <c r="M139" s="145"/>
    </row>
    <row r="140" spans="1:23" s="61" customFormat="1" ht="15" customHeight="1" x14ac:dyDescent="0.2">
      <c r="B140" s="269" t="s">
        <v>94</v>
      </c>
      <c r="C140" s="195"/>
      <c r="D140" s="195"/>
      <c r="E140" s="195"/>
      <c r="F140" s="195"/>
      <c r="G140" s="7"/>
      <c r="H140" s="7"/>
      <c r="I140" s="7"/>
      <c r="J140" s="7"/>
      <c r="K140" s="7"/>
      <c r="L140" s="7"/>
      <c r="M140" s="145"/>
    </row>
    <row r="141" spans="1:23" s="61" customFormat="1" ht="15" customHeight="1" x14ac:dyDescent="0.2">
      <c r="B141" s="146"/>
      <c r="C141" s="7"/>
      <c r="D141" s="7"/>
      <c r="E141" s="7"/>
      <c r="F141" s="7"/>
      <c r="G141" s="7"/>
      <c r="H141" s="7"/>
      <c r="I141" s="7"/>
      <c r="J141" s="7"/>
      <c r="K141" s="7"/>
      <c r="L141" s="7"/>
      <c r="M141" s="145"/>
    </row>
    <row r="142" spans="1:23" s="61" customFormat="1" ht="15" customHeight="1" x14ac:dyDescent="0.25">
      <c r="B142" s="262" t="s">
        <v>301</v>
      </c>
      <c r="C142" s="79"/>
      <c r="D142" s="79"/>
      <c r="E142" s="79"/>
      <c r="F142" s="270"/>
      <c r="G142" s="7"/>
      <c r="H142" s="7"/>
      <c r="I142" s="7"/>
      <c r="J142" s="79"/>
      <c r="K142" s="79"/>
      <c r="L142" s="7"/>
      <c r="M142" s="145"/>
    </row>
    <row r="143" spans="1:23" s="61" customFormat="1" ht="15" customHeight="1" x14ac:dyDescent="0.25">
      <c r="B143" s="271" t="s">
        <v>102</v>
      </c>
      <c r="C143" s="151">
        <v>320354234</v>
      </c>
      <c r="D143" s="316" t="s">
        <v>73</v>
      </c>
      <c r="E143" s="7"/>
      <c r="F143" s="7"/>
      <c r="G143" s="7"/>
      <c r="H143" s="7"/>
      <c r="I143" s="7"/>
      <c r="J143" s="79"/>
      <c r="K143" s="79"/>
      <c r="L143" s="7"/>
      <c r="M143" s="145"/>
    </row>
    <row r="144" spans="1:23" s="61" customFormat="1" ht="15" customHeight="1" x14ac:dyDescent="0.25">
      <c r="B144" s="271" t="s">
        <v>95</v>
      </c>
      <c r="C144" s="151">
        <v>141873324</v>
      </c>
      <c r="D144" s="316" t="s">
        <v>73</v>
      </c>
      <c r="E144" s="7"/>
      <c r="F144" s="7"/>
      <c r="G144" s="7"/>
      <c r="H144" s="7"/>
      <c r="I144" s="7"/>
      <c r="J144" s="79"/>
      <c r="K144" s="79"/>
      <c r="L144" s="7"/>
      <c r="M144" s="145"/>
    </row>
    <row r="145" spans="2:13" s="61" customFormat="1" ht="15" customHeight="1" x14ac:dyDescent="0.25">
      <c r="B145" s="262" t="s">
        <v>96</v>
      </c>
      <c r="C145" s="130">
        <f>SUM(C143:C144)</f>
        <v>462227558</v>
      </c>
      <c r="D145" s="323" t="s">
        <v>198</v>
      </c>
      <c r="E145" s="7"/>
      <c r="F145" s="7"/>
      <c r="G145" s="7"/>
      <c r="H145" s="7"/>
      <c r="I145" s="7"/>
      <c r="J145" s="79"/>
      <c r="K145" s="79"/>
      <c r="L145" s="7"/>
      <c r="M145" s="145"/>
    </row>
    <row r="146" spans="2:13" s="61" customFormat="1" ht="15" customHeight="1" x14ac:dyDescent="0.25">
      <c r="B146" s="262" t="s">
        <v>97</v>
      </c>
      <c r="C146" s="130">
        <v>462227558</v>
      </c>
      <c r="D146" s="317" t="s">
        <v>2</v>
      </c>
      <c r="E146" s="7"/>
      <c r="F146" s="7"/>
      <c r="G146" s="7"/>
      <c r="H146" s="7"/>
      <c r="I146" s="7"/>
      <c r="J146" s="79"/>
      <c r="K146" s="79"/>
      <c r="L146" s="7"/>
      <c r="M146" s="145"/>
    </row>
    <row r="147" spans="2:13" s="61" customFormat="1" ht="15" customHeight="1" x14ac:dyDescent="0.2">
      <c r="B147" s="271"/>
      <c r="C147" s="79"/>
      <c r="D147" s="318"/>
      <c r="E147" s="7"/>
      <c r="F147" s="7"/>
      <c r="G147" s="7"/>
      <c r="H147" s="7"/>
      <c r="I147" s="7"/>
      <c r="J147" s="79"/>
      <c r="K147" s="79"/>
      <c r="L147" s="7"/>
      <c r="M147" s="145"/>
    </row>
    <row r="148" spans="2:13" s="61" customFormat="1" ht="15" customHeight="1" x14ac:dyDescent="0.25">
      <c r="B148" s="262" t="s">
        <v>98</v>
      </c>
      <c r="C148" s="130">
        <f>+C145-C146</f>
        <v>0</v>
      </c>
      <c r="D148" s="316" t="s">
        <v>51</v>
      </c>
      <c r="E148" s="7"/>
      <c r="F148" s="7"/>
      <c r="G148" s="7"/>
      <c r="H148" s="7"/>
      <c r="I148" s="7"/>
      <c r="J148" s="79"/>
      <c r="K148" s="79"/>
      <c r="L148" s="7"/>
      <c r="M148" s="145"/>
    </row>
    <row r="149" spans="2:13" s="61" customFormat="1" ht="15" customHeight="1" thickBot="1" x14ac:dyDescent="0.25">
      <c r="B149" s="271" t="s">
        <v>99</v>
      </c>
      <c r="C149" s="134">
        <f>+C148/C145</f>
        <v>0</v>
      </c>
      <c r="D149" s="318"/>
      <c r="E149" s="7"/>
      <c r="F149" s="7"/>
      <c r="G149" s="7"/>
      <c r="H149" s="7"/>
      <c r="I149" s="7"/>
      <c r="J149" s="79"/>
      <c r="K149" s="79"/>
      <c r="L149" s="7"/>
      <c r="M149" s="145"/>
    </row>
    <row r="150" spans="2:13" s="61" customFormat="1" ht="15" customHeight="1" thickTop="1" x14ac:dyDescent="0.2">
      <c r="B150" s="271"/>
      <c r="C150" s="79"/>
      <c r="D150" s="319"/>
      <c r="E150" s="7"/>
      <c r="F150" s="272"/>
      <c r="G150" s="7"/>
      <c r="H150" s="7"/>
      <c r="I150" s="7"/>
      <c r="J150" s="79"/>
      <c r="K150" s="79"/>
      <c r="L150" s="7"/>
      <c r="M150" s="145"/>
    </row>
    <row r="151" spans="2:13" s="61" customFormat="1" ht="15" customHeight="1" x14ac:dyDescent="0.25">
      <c r="B151" s="262" t="s">
        <v>302</v>
      </c>
      <c r="C151" s="79"/>
      <c r="D151" s="320"/>
      <c r="E151" s="7"/>
      <c r="F151" s="272"/>
      <c r="G151" s="7"/>
      <c r="H151" s="7"/>
      <c r="I151" s="7"/>
      <c r="J151" s="79"/>
      <c r="K151" s="79"/>
      <c r="L151" s="7"/>
      <c r="M151" s="145"/>
    </row>
    <row r="152" spans="2:13" s="61" customFormat="1" ht="15" customHeight="1" x14ac:dyDescent="0.25">
      <c r="B152" s="271" t="s">
        <v>102</v>
      </c>
      <c r="C152" s="151">
        <v>81375987</v>
      </c>
      <c r="D152" s="316" t="s">
        <v>73</v>
      </c>
      <c r="E152" s="7"/>
      <c r="F152" s="7"/>
      <c r="G152" s="7"/>
      <c r="H152" s="7"/>
      <c r="I152" s="7"/>
      <c r="J152" s="79"/>
      <c r="K152" s="79"/>
      <c r="L152" s="7"/>
      <c r="M152" s="145"/>
    </row>
    <row r="153" spans="2:13" s="61" customFormat="1" ht="15" customHeight="1" x14ac:dyDescent="0.25">
      <c r="B153" s="271" t="s">
        <v>95</v>
      </c>
      <c r="C153" s="151">
        <v>255745865</v>
      </c>
      <c r="D153" s="316" t="s">
        <v>73</v>
      </c>
      <c r="E153" s="7"/>
      <c r="F153" s="7"/>
      <c r="G153" s="7"/>
      <c r="H153" s="7"/>
      <c r="I153" s="7"/>
      <c r="J153" s="79"/>
      <c r="K153" s="79"/>
      <c r="L153" s="7"/>
      <c r="M153" s="145"/>
    </row>
    <row r="154" spans="2:13" s="61" customFormat="1" ht="15" customHeight="1" x14ac:dyDescent="0.25">
      <c r="B154" s="262" t="s">
        <v>96</v>
      </c>
      <c r="C154" s="130">
        <f>SUM(C152:C153)</f>
        <v>337121852</v>
      </c>
      <c r="D154" s="323" t="s">
        <v>198</v>
      </c>
      <c r="E154" s="7"/>
      <c r="F154" s="7"/>
      <c r="G154" s="7"/>
      <c r="H154" s="7"/>
      <c r="I154" s="7"/>
      <c r="J154" s="79"/>
      <c r="K154" s="79"/>
      <c r="L154" s="7"/>
      <c r="M154" s="145"/>
    </row>
    <row r="155" spans="2:13" s="61" customFormat="1" ht="15" customHeight="1" thickBot="1" x14ac:dyDescent="0.3">
      <c r="B155" s="262" t="s">
        <v>97</v>
      </c>
      <c r="C155" s="135">
        <f>337660324</f>
        <v>337660324</v>
      </c>
      <c r="D155" s="321" t="s">
        <v>2</v>
      </c>
      <c r="E155" s="7"/>
      <c r="F155" s="7"/>
      <c r="G155" s="7"/>
      <c r="H155" s="7"/>
      <c r="I155" s="7"/>
      <c r="J155" s="79"/>
      <c r="K155" s="79"/>
      <c r="L155" s="7"/>
      <c r="M155" s="145"/>
    </row>
    <row r="156" spans="2:13" s="61" customFormat="1" ht="15" customHeight="1" thickTop="1" x14ac:dyDescent="0.2">
      <c r="B156" s="271"/>
      <c r="C156" s="79"/>
      <c r="D156" s="322"/>
      <c r="E156" s="7"/>
      <c r="F156" s="7"/>
      <c r="G156" s="7"/>
      <c r="H156" s="7"/>
      <c r="I156" s="7"/>
      <c r="J156" s="79"/>
      <c r="K156" s="79"/>
      <c r="L156" s="7"/>
      <c r="M156" s="145"/>
    </row>
    <row r="157" spans="2:13" s="61" customFormat="1" ht="15" customHeight="1" x14ac:dyDescent="0.25">
      <c r="B157" s="262" t="s">
        <v>98</v>
      </c>
      <c r="C157" s="130">
        <f>+C154-C155</f>
        <v>-538472</v>
      </c>
      <c r="D157" s="316" t="s">
        <v>51</v>
      </c>
      <c r="E157" s="7"/>
      <c r="F157" s="7"/>
      <c r="G157" s="7"/>
      <c r="H157" s="7"/>
      <c r="I157" s="7"/>
      <c r="J157" s="79"/>
      <c r="K157" s="79"/>
      <c r="L157" s="7"/>
      <c r="M157" s="145"/>
    </row>
    <row r="158" spans="2:13" s="61" customFormat="1" ht="15" customHeight="1" thickBot="1" x14ac:dyDescent="0.25">
      <c r="B158" s="271" t="s">
        <v>99</v>
      </c>
      <c r="C158" s="134">
        <f>+C157/C154</f>
        <v>-1.5972622267155794E-3</v>
      </c>
      <c r="D158" s="322"/>
      <c r="E158" s="7"/>
      <c r="F158" s="7"/>
      <c r="G158" s="7"/>
      <c r="H158" s="7"/>
      <c r="I158" s="7"/>
      <c r="J158" s="79"/>
      <c r="K158" s="79"/>
      <c r="L158" s="7"/>
      <c r="M158" s="145"/>
    </row>
    <row r="159" spans="2:13" s="61" customFormat="1" ht="15" customHeight="1" thickTop="1" x14ac:dyDescent="0.2">
      <c r="B159" s="271"/>
      <c r="C159" s="79"/>
      <c r="D159" s="319"/>
      <c r="E159" s="7"/>
      <c r="F159" s="270"/>
      <c r="G159" s="7"/>
      <c r="H159" s="7"/>
      <c r="I159" s="7"/>
      <c r="J159" s="79"/>
      <c r="K159" s="79"/>
      <c r="L159" s="7"/>
      <c r="M159" s="145"/>
    </row>
    <row r="160" spans="2:13" s="61" customFormat="1" ht="15" customHeight="1" x14ac:dyDescent="0.25">
      <c r="B160" s="262" t="s">
        <v>303</v>
      </c>
      <c r="C160" s="79"/>
      <c r="D160" s="320"/>
      <c r="E160" s="7"/>
      <c r="F160" s="272"/>
      <c r="G160" s="7"/>
      <c r="H160" s="7"/>
      <c r="I160" s="7"/>
      <c r="J160" s="79"/>
      <c r="K160" s="79"/>
      <c r="L160" s="7"/>
      <c r="M160" s="145"/>
    </row>
    <row r="161" spans="2:13" s="61" customFormat="1" ht="15" customHeight="1" x14ac:dyDescent="0.25">
      <c r="B161" s="271" t="s">
        <v>102</v>
      </c>
      <c r="C161" s="151">
        <v>10024980</v>
      </c>
      <c r="D161" s="316" t="s">
        <v>73</v>
      </c>
      <c r="E161" s="7"/>
      <c r="F161" s="7"/>
      <c r="G161" s="7"/>
      <c r="H161" s="7"/>
      <c r="I161" s="7"/>
      <c r="J161" s="79"/>
      <c r="K161" s="79"/>
      <c r="L161" s="7"/>
      <c r="M161" s="145"/>
    </row>
    <row r="162" spans="2:13" s="61" customFormat="1" ht="15" customHeight="1" x14ac:dyDescent="0.25">
      <c r="B162" s="271" t="s">
        <v>95</v>
      </c>
      <c r="C162" s="151">
        <v>30395673</v>
      </c>
      <c r="D162" s="316" t="s">
        <v>73</v>
      </c>
      <c r="E162" s="7"/>
      <c r="F162" s="7"/>
      <c r="G162" s="7"/>
      <c r="H162" s="7"/>
      <c r="I162" s="7"/>
      <c r="J162" s="79"/>
      <c r="K162" s="79"/>
      <c r="L162" s="7"/>
      <c r="M162" s="145"/>
    </row>
    <row r="163" spans="2:13" s="61" customFormat="1" ht="15" customHeight="1" x14ac:dyDescent="0.25">
      <c r="B163" s="262" t="s">
        <v>96</v>
      </c>
      <c r="C163" s="130">
        <f>SUM(C161:C162)</f>
        <v>40420653</v>
      </c>
      <c r="D163" s="323" t="s">
        <v>198</v>
      </c>
      <c r="E163" s="7"/>
      <c r="F163" s="7"/>
      <c r="G163" s="7"/>
      <c r="H163" s="7"/>
      <c r="I163" s="7"/>
      <c r="J163" s="79"/>
      <c r="K163" s="79"/>
      <c r="L163" s="7"/>
      <c r="M163" s="145"/>
    </row>
    <row r="164" spans="2:13" s="61" customFormat="1" ht="15" customHeight="1" thickBot="1" x14ac:dyDescent="0.3">
      <c r="B164" s="262" t="s">
        <v>97</v>
      </c>
      <c r="C164" s="135">
        <v>39460980</v>
      </c>
      <c r="D164" s="317" t="s">
        <v>2</v>
      </c>
      <c r="E164" s="7"/>
      <c r="F164" s="7"/>
      <c r="G164" s="7"/>
      <c r="H164" s="7"/>
      <c r="I164" s="7"/>
      <c r="J164" s="79"/>
      <c r="K164" s="79"/>
      <c r="L164" s="7"/>
      <c r="M164" s="145"/>
    </row>
    <row r="165" spans="2:13" s="61" customFormat="1" ht="15" customHeight="1" thickTop="1" x14ac:dyDescent="0.2">
      <c r="B165" s="271"/>
      <c r="C165" s="79"/>
      <c r="D165" s="320"/>
      <c r="E165" s="7"/>
      <c r="F165" s="7"/>
      <c r="G165" s="7"/>
      <c r="H165" s="7"/>
      <c r="I165" s="7"/>
      <c r="J165" s="79"/>
      <c r="K165" s="79"/>
      <c r="L165" s="7"/>
      <c r="M165" s="145"/>
    </row>
    <row r="166" spans="2:13" s="61" customFormat="1" ht="15" customHeight="1" x14ac:dyDescent="0.25">
      <c r="B166" s="262" t="s">
        <v>98</v>
      </c>
      <c r="C166" s="130">
        <f>+C163-C164</f>
        <v>959673</v>
      </c>
      <c r="D166" s="316" t="s">
        <v>51</v>
      </c>
      <c r="E166" s="7"/>
      <c r="F166" s="7"/>
      <c r="G166" s="7"/>
      <c r="H166" s="7"/>
      <c r="I166" s="7"/>
      <c r="J166" s="79"/>
      <c r="K166" s="79"/>
      <c r="L166" s="7"/>
      <c r="M166" s="145"/>
    </row>
    <row r="167" spans="2:13" s="61" customFormat="1" ht="15" customHeight="1" thickBot="1" x14ac:dyDescent="0.25">
      <c r="B167" s="271" t="s">
        <v>99</v>
      </c>
      <c r="C167" s="134">
        <f>+C166/C163</f>
        <v>2.3742144888159032E-2</v>
      </c>
      <c r="D167" s="320"/>
      <c r="E167" s="7"/>
      <c r="F167" s="7"/>
      <c r="G167" s="7"/>
      <c r="H167" s="7"/>
      <c r="I167" s="7"/>
      <c r="J167" s="79"/>
      <c r="K167" s="79"/>
      <c r="L167" s="7"/>
      <c r="M167" s="145"/>
    </row>
    <row r="168" spans="2:13" s="61" customFormat="1" ht="15" customHeight="1" thickTop="1" x14ac:dyDescent="0.2">
      <c r="B168" s="271"/>
      <c r="C168" s="151"/>
      <c r="D168" s="320"/>
      <c r="E168" s="7"/>
      <c r="F168" s="7"/>
      <c r="G168" s="7"/>
      <c r="H168" s="7"/>
      <c r="I168" s="7"/>
      <c r="J168" s="79"/>
      <c r="K168" s="79"/>
      <c r="L168" s="7"/>
      <c r="M168" s="145"/>
    </row>
    <row r="169" spans="2:13" s="61" customFormat="1" ht="15" customHeight="1" x14ac:dyDescent="0.2">
      <c r="B169" s="271"/>
      <c r="C169" s="79"/>
      <c r="D169" s="320"/>
      <c r="E169" s="151"/>
      <c r="F169" s="270"/>
      <c r="G169" s="7"/>
      <c r="H169" s="7"/>
      <c r="I169" s="7"/>
      <c r="J169" s="79"/>
      <c r="K169" s="79"/>
      <c r="L169" s="7"/>
      <c r="M169" s="145"/>
    </row>
    <row r="170" spans="2:13" s="61" customFormat="1" ht="15" customHeight="1" x14ac:dyDescent="0.25">
      <c r="B170" s="262" t="s">
        <v>304</v>
      </c>
      <c r="C170" s="79"/>
      <c r="D170" s="320"/>
      <c r="E170" s="79"/>
      <c r="F170" s="272"/>
      <c r="G170" s="7"/>
      <c r="H170" s="7"/>
      <c r="I170" s="7"/>
      <c r="J170" s="79"/>
      <c r="K170" s="79"/>
      <c r="L170" s="7"/>
      <c r="M170" s="145"/>
    </row>
    <row r="171" spans="2:13" s="61" customFormat="1" ht="15" customHeight="1" x14ac:dyDescent="0.25">
      <c r="B171" s="271" t="s">
        <v>102</v>
      </c>
      <c r="C171" s="151">
        <v>61506098</v>
      </c>
      <c r="D171" s="316" t="s">
        <v>73</v>
      </c>
      <c r="E171" s="7"/>
      <c r="F171" s="7"/>
      <c r="G171" s="7"/>
      <c r="H171" s="7"/>
      <c r="I171" s="7"/>
      <c r="J171" s="79"/>
      <c r="K171" s="79"/>
      <c r="L171" s="7"/>
      <c r="M171" s="145"/>
    </row>
    <row r="172" spans="2:13" s="61" customFormat="1" ht="15" customHeight="1" x14ac:dyDescent="0.25">
      <c r="B172" s="271" t="s">
        <v>95</v>
      </c>
      <c r="C172" s="151">
        <v>194838980</v>
      </c>
      <c r="D172" s="316" t="s">
        <v>73</v>
      </c>
      <c r="E172" s="7"/>
      <c r="F172" s="7"/>
      <c r="G172" s="7"/>
      <c r="H172" s="7"/>
      <c r="I172" s="7"/>
      <c r="J172" s="79"/>
      <c r="K172" s="79"/>
      <c r="L172" s="7"/>
      <c r="M172" s="145"/>
    </row>
    <row r="173" spans="2:13" s="61" customFormat="1" ht="15" customHeight="1" x14ac:dyDescent="0.25">
      <c r="B173" s="262" t="s">
        <v>96</v>
      </c>
      <c r="C173" s="130">
        <f>SUM(C171:C172)</f>
        <v>256345078</v>
      </c>
      <c r="D173" s="323" t="s">
        <v>198</v>
      </c>
      <c r="E173" s="7"/>
      <c r="F173" s="7"/>
      <c r="G173" s="7"/>
      <c r="H173" s="7"/>
      <c r="I173" s="7"/>
      <c r="J173" s="79"/>
      <c r="K173" s="79"/>
      <c r="L173" s="7"/>
      <c r="M173" s="145"/>
    </row>
    <row r="174" spans="2:13" s="61" customFormat="1" ht="15" customHeight="1" thickBot="1" x14ac:dyDescent="0.3">
      <c r="B174" s="262" t="s">
        <v>97</v>
      </c>
      <c r="C174" s="135">
        <v>256344908</v>
      </c>
      <c r="D174" s="317" t="s">
        <v>2</v>
      </c>
      <c r="E174" s="7"/>
      <c r="F174" s="7"/>
      <c r="G174" s="7"/>
      <c r="H174" s="7"/>
      <c r="I174" s="7"/>
      <c r="J174" s="79"/>
      <c r="K174" s="79"/>
      <c r="L174" s="7"/>
      <c r="M174" s="145"/>
    </row>
    <row r="175" spans="2:13" s="61" customFormat="1" ht="15" customHeight="1" thickTop="1" x14ac:dyDescent="0.25">
      <c r="B175" s="271"/>
      <c r="C175" s="79"/>
      <c r="D175" s="316"/>
      <c r="E175" s="7"/>
      <c r="F175" s="7"/>
      <c r="G175" s="7"/>
      <c r="H175" s="7"/>
      <c r="I175" s="7"/>
      <c r="J175" s="79"/>
      <c r="K175" s="79"/>
      <c r="L175" s="7"/>
      <c r="M175" s="145"/>
    </row>
    <row r="176" spans="2:13" s="61" customFormat="1" ht="15" customHeight="1" x14ac:dyDescent="0.25">
      <c r="B176" s="262" t="s">
        <v>98</v>
      </c>
      <c r="C176" s="130">
        <f>+C173-C174</f>
        <v>170</v>
      </c>
      <c r="D176" s="316" t="s">
        <v>51</v>
      </c>
      <c r="E176" s="7"/>
      <c r="F176" s="7"/>
      <c r="G176" s="7"/>
      <c r="H176" s="7"/>
      <c r="I176" s="7"/>
      <c r="J176" s="79"/>
      <c r="K176" s="79"/>
      <c r="L176" s="7"/>
      <c r="M176" s="145"/>
    </row>
    <row r="177" spans="1:22" s="61" customFormat="1" ht="15" customHeight="1" thickBot="1" x14ac:dyDescent="0.25">
      <c r="B177" s="271" t="s">
        <v>99</v>
      </c>
      <c r="C177" s="134">
        <f>+C176/C173</f>
        <v>6.6316857466637214E-7</v>
      </c>
      <c r="D177" s="320"/>
      <c r="E177" s="7"/>
      <c r="F177" s="7"/>
      <c r="G177" s="7"/>
      <c r="H177" s="7"/>
      <c r="I177" s="7"/>
      <c r="J177" s="79"/>
      <c r="K177" s="79"/>
      <c r="L177" s="7"/>
      <c r="M177" s="145"/>
    </row>
    <row r="178" spans="1:22" s="61" customFormat="1" ht="15" customHeight="1" thickTop="1" x14ac:dyDescent="0.2">
      <c r="B178" s="271"/>
      <c r="C178" s="79"/>
      <c r="D178" s="79"/>
      <c r="E178" s="79"/>
      <c r="F178" s="79"/>
      <c r="G178" s="7"/>
      <c r="H178" s="79"/>
      <c r="I178" s="273"/>
      <c r="J178" s="79"/>
      <c r="K178" s="79"/>
      <c r="L178" s="7"/>
      <c r="M178" s="145"/>
    </row>
    <row r="179" spans="1:22" s="61" customFormat="1" ht="15" customHeight="1" x14ac:dyDescent="0.2">
      <c r="B179" s="274"/>
      <c r="C179" s="79"/>
      <c r="D179" s="79"/>
      <c r="E179" s="79"/>
      <c r="F179" s="79"/>
      <c r="G179" s="7"/>
      <c r="H179" s="79"/>
      <c r="I179" s="273"/>
      <c r="J179" s="79"/>
      <c r="K179" s="79"/>
      <c r="L179" s="7"/>
      <c r="M179" s="145"/>
    </row>
    <row r="180" spans="1:22" s="61" customFormat="1" ht="24.75" customHeight="1" x14ac:dyDescent="0.2">
      <c r="B180" s="376" t="s">
        <v>300</v>
      </c>
      <c r="C180" s="377"/>
      <c r="D180" s="377"/>
      <c r="E180" s="377"/>
      <c r="F180" s="79"/>
      <c r="G180" s="7"/>
      <c r="H180" s="79"/>
      <c r="I180" s="273"/>
      <c r="J180" s="79"/>
      <c r="K180" s="79"/>
      <c r="L180" s="7"/>
      <c r="M180" s="145"/>
    </row>
    <row r="181" spans="1:22" s="61" customFormat="1" ht="32.25" customHeight="1" x14ac:dyDescent="0.2">
      <c r="B181" s="376" t="s">
        <v>100</v>
      </c>
      <c r="C181" s="377"/>
      <c r="D181" s="377"/>
      <c r="E181" s="377"/>
      <c r="F181" s="79"/>
      <c r="G181" s="7"/>
      <c r="H181" s="79"/>
      <c r="I181" s="273"/>
      <c r="J181" s="79"/>
      <c r="K181" s="79"/>
      <c r="L181" s="7"/>
      <c r="M181" s="145"/>
    </row>
    <row r="182" spans="1:22" s="61" customFormat="1" ht="15" customHeight="1" thickBot="1" x14ac:dyDescent="0.25">
      <c r="B182" s="146"/>
      <c r="C182" s="7"/>
      <c r="D182" s="7"/>
      <c r="E182" s="7"/>
      <c r="F182" s="7"/>
      <c r="G182" s="7"/>
      <c r="H182" s="79"/>
      <c r="I182" s="273"/>
      <c r="J182" s="79"/>
      <c r="K182" s="79"/>
      <c r="L182" s="7"/>
      <c r="M182" s="145"/>
    </row>
    <row r="183" spans="1:22" ht="15.75" thickBot="1" x14ac:dyDescent="0.3">
      <c r="B183" s="361" t="s">
        <v>103</v>
      </c>
      <c r="C183" s="362"/>
      <c r="D183" s="362"/>
      <c r="E183" s="362"/>
      <c r="F183" s="363"/>
      <c r="G183" s="7"/>
      <c r="H183" s="79"/>
      <c r="I183" s="273"/>
      <c r="J183" s="79"/>
      <c r="K183" s="79"/>
      <c r="L183" s="7"/>
      <c r="M183" s="145"/>
      <c r="N183" s="61"/>
      <c r="O183" s="61"/>
      <c r="P183" s="61"/>
      <c r="Q183" s="61"/>
      <c r="R183" s="61"/>
      <c r="S183" s="61"/>
      <c r="T183" s="61"/>
      <c r="U183" s="61"/>
      <c r="V183" s="61"/>
    </row>
    <row r="184" spans="1:22" ht="15" customHeight="1" x14ac:dyDescent="0.2">
      <c r="B184" s="364" t="s">
        <v>104</v>
      </c>
      <c r="C184" s="365"/>
      <c r="D184" s="365"/>
      <c r="E184" s="365"/>
      <c r="F184" s="366"/>
      <c r="G184" s="7"/>
      <c r="H184" s="79"/>
      <c r="I184" s="273"/>
      <c r="J184" s="79"/>
      <c r="K184" s="79"/>
      <c r="L184" s="7"/>
      <c r="M184" s="145"/>
      <c r="N184" s="61"/>
      <c r="O184" s="61"/>
      <c r="P184" s="61"/>
      <c r="Q184" s="61"/>
      <c r="R184" s="61"/>
      <c r="S184" s="61"/>
      <c r="T184" s="61"/>
      <c r="U184" s="61"/>
      <c r="V184" s="61"/>
    </row>
    <row r="185" spans="1:22" ht="15.75" customHeight="1" thickBot="1" x14ac:dyDescent="0.25">
      <c r="B185" s="367"/>
      <c r="C185" s="368"/>
      <c r="D185" s="368"/>
      <c r="E185" s="368"/>
      <c r="F185" s="369"/>
      <c r="G185" s="7"/>
      <c r="H185" s="79"/>
      <c r="I185" s="273"/>
      <c r="J185" s="79"/>
      <c r="K185" s="79"/>
      <c r="L185" s="7"/>
      <c r="M185" s="145"/>
      <c r="N185" s="61"/>
      <c r="O185" s="61"/>
      <c r="P185" s="61"/>
      <c r="Q185" s="61"/>
      <c r="R185" s="61"/>
      <c r="S185" s="61"/>
      <c r="T185" s="61"/>
      <c r="U185" s="61"/>
      <c r="V185" s="61"/>
    </row>
    <row r="186" spans="1:22" s="61" customFormat="1" ht="15" customHeight="1" x14ac:dyDescent="0.2">
      <c r="B186" s="146"/>
      <c r="C186" s="7"/>
      <c r="D186" s="7"/>
      <c r="E186" s="7"/>
      <c r="F186" s="7"/>
      <c r="G186" s="7"/>
      <c r="H186" s="79"/>
      <c r="I186" s="273"/>
      <c r="J186" s="79"/>
      <c r="K186" s="79"/>
      <c r="L186" s="7"/>
      <c r="M186" s="145"/>
    </row>
    <row r="187" spans="1:22" s="61" customFormat="1" ht="15" customHeight="1" x14ac:dyDescent="0.2">
      <c r="B187" s="146"/>
      <c r="C187" s="7"/>
      <c r="D187" s="7"/>
      <c r="E187" s="7"/>
      <c r="F187" s="7"/>
      <c r="G187" s="7"/>
      <c r="H187" s="7"/>
      <c r="I187" s="7"/>
      <c r="J187" s="7"/>
      <c r="K187" s="7"/>
      <c r="L187" s="7"/>
      <c r="M187" s="145"/>
    </row>
    <row r="188" spans="1:22" s="61" customFormat="1" ht="15" customHeight="1" thickBot="1" x14ac:dyDescent="0.25">
      <c r="B188" s="156"/>
      <c r="C188" s="157"/>
      <c r="D188" s="157"/>
      <c r="E188" s="157"/>
      <c r="F188" s="157"/>
      <c r="G188" s="157"/>
      <c r="H188" s="157"/>
      <c r="I188" s="157"/>
      <c r="J188" s="157"/>
      <c r="K188" s="157"/>
      <c r="L188" s="157"/>
      <c r="M188" s="158"/>
    </row>
    <row r="189" spans="1:22" s="61" customFormat="1" ht="15" customHeight="1" x14ac:dyDescent="0.2">
      <c r="B189" s="7"/>
      <c r="C189" s="7"/>
      <c r="D189" s="7"/>
      <c r="E189" s="7"/>
      <c r="F189" s="7"/>
      <c r="G189" s="7"/>
      <c r="H189" s="7"/>
      <c r="I189" s="7"/>
      <c r="J189" s="7"/>
      <c r="K189" s="7"/>
      <c r="L189" s="7"/>
      <c r="M189" s="7"/>
    </row>
    <row r="190" spans="1:22" s="61" customFormat="1" ht="15" customHeight="1" x14ac:dyDescent="0.2">
      <c r="B190" s="7"/>
      <c r="C190" s="7"/>
      <c r="D190" s="7"/>
      <c r="E190" s="7"/>
      <c r="F190" s="7"/>
      <c r="G190" s="7"/>
      <c r="H190" s="7"/>
      <c r="I190" s="7"/>
      <c r="J190" s="7"/>
      <c r="K190" s="7"/>
      <c r="L190" s="7"/>
      <c r="M190" s="7"/>
    </row>
    <row r="191" spans="1:22" s="61" customFormat="1" ht="15" customHeight="1" x14ac:dyDescent="0.2">
      <c r="A191" s="7"/>
      <c r="B191" s="7"/>
      <c r="C191" s="7"/>
      <c r="D191" s="7"/>
      <c r="E191" s="7"/>
      <c r="F191" s="7"/>
      <c r="G191" s="7"/>
      <c r="H191" s="7"/>
      <c r="I191" s="7"/>
      <c r="J191" s="7"/>
      <c r="K191" s="7"/>
      <c r="L191" s="7"/>
      <c r="M191" s="7"/>
    </row>
    <row r="192" spans="1:22" s="61" customFormat="1" ht="15" customHeight="1" x14ac:dyDescent="0.2">
      <c r="A192" s="7"/>
      <c r="B192" s="7"/>
      <c r="C192" s="7"/>
      <c r="D192" s="7"/>
      <c r="E192" s="7"/>
      <c r="F192" s="7"/>
      <c r="G192" s="7"/>
      <c r="H192" s="7"/>
      <c r="I192" s="7"/>
      <c r="J192" s="7"/>
      <c r="K192" s="7"/>
      <c r="L192" s="7"/>
      <c r="M192" s="7"/>
    </row>
    <row r="193" spans="1:14" s="61" customFormat="1" ht="15" customHeight="1" x14ac:dyDescent="0.2">
      <c r="A193" s="7"/>
      <c r="B193" s="7"/>
      <c r="C193" s="7"/>
      <c r="D193" s="7"/>
      <c r="E193" s="7"/>
      <c r="F193" s="7"/>
      <c r="G193" s="7"/>
      <c r="H193" s="7"/>
      <c r="I193" s="7"/>
      <c r="J193" s="7"/>
      <c r="K193" s="7"/>
      <c r="L193" s="7"/>
      <c r="M193" s="7"/>
    </row>
    <row r="194" spans="1:14" s="61" customFormat="1" ht="15" customHeight="1" x14ac:dyDescent="0.2">
      <c r="A194" s="7"/>
      <c r="B194" s="7"/>
      <c r="C194" s="7"/>
      <c r="D194" s="7"/>
      <c r="E194" s="7"/>
      <c r="F194" s="7"/>
      <c r="G194" s="7"/>
      <c r="H194" s="7"/>
      <c r="I194" s="7"/>
      <c r="J194" s="7"/>
      <c r="K194" s="7"/>
      <c r="L194" s="7"/>
      <c r="M194" s="7"/>
    </row>
    <row r="195" spans="1:14" s="61" customFormat="1" ht="15" customHeight="1" x14ac:dyDescent="0.2">
      <c r="A195" s="7"/>
      <c r="B195" s="7"/>
      <c r="C195" s="7"/>
      <c r="D195" s="7"/>
      <c r="E195" s="7"/>
      <c r="F195" s="7"/>
      <c r="G195" s="7"/>
      <c r="H195" s="7"/>
      <c r="I195" s="7"/>
      <c r="J195" s="7"/>
      <c r="K195" s="7"/>
      <c r="L195" s="7"/>
      <c r="M195" s="7"/>
    </row>
    <row r="196" spans="1:14" s="61" customFormat="1" ht="15" customHeight="1" x14ac:dyDescent="0.2">
      <c r="A196" s="7"/>
      <c r="B196" s="7"/>
      <c r="C196" s="7"/>
      <c r="D196" s="7"/>
      <c r="E196" s="7"/>
      <c r="F196" s="7"/>
      <c r="G196" s="7"/>
      <c r="H196" s="7"/>
      <c r="I196" s="7"/>
      <c r="J196" s="7"/>
      <c r="K196" s="7"/>
      <c r="L196" s="7"/>
      <c r="M196" s="7"/>
    </row>
    <row r="197" spans="1:14" s="61" customFormat="1" ht="15" customHeight="1" x14ac:dyDescent="0.2">
      <c r="A197" s="7"/>
      <c r="B197" s="7"/>
      <c r="C197" s="7"/>
      <c r="D197" s="7"/>
      <c r="E197" s="7"/>
      <c r="F197" s="7"/>
      <c r="G197" s="7"/>
      <c r="H197" s="7"/>
      <c r="I197" s="7"/>
      <c r="J197" s="7"/>
      <c r="K197" s="7"/>
      <c r="L197" s="7"/>
      <c r="M197" s="7"/>
    </row>
    <row r="198" spans="1:14" s="61" customFormat="1" ht="15" customHeight="1" x14ac:dyDescent="0.2">
      <c r="A198" s="7"/>
      <c r="B198" s="7"/>
      <c r="C198" s="7"/>
      <c r="D198" s="7"/>
      <c r="E198" s="7"/>
      <c r="F198" s="7"/>
      <c r="G198" s="7"/>
      <c r="H198" s="7"/>
      <c r="I198" s="7"/>
      <c r="J198" s="7"/>
      <c r="K198" s="7"/>
      <c r="L198" s="7"/>
      <c r="M198" s="7"/>
    </row>
    <row r="199" spans="1:14" s="61" customFormat="1" ht="15" customHeight="1" x14ac:dyDescent="0.2">
      <c r="A199" s="7"/>
      <c r="B199" s="7"/>
      <c r="C199" s="7"/>
      <c r="D199" s="7"/>
      <c r="E199" s="7"/>
      <c r="F199" s="7"/>
      <c r="G199" s="7"/>
      <c r="H199" s="7"/>
      <c r="I199" s="7"/>
      <c r="J199" s="7"/>
      <c r="K199" s="7"/>
      <c r="L199" s="7"/>
      <c r="M199" s="7"/>
    </row>
    <row r="200" spans="1:14" s="61" customFormat="1" ht="15" customHeight="1" x14ac:dyDescent="0.2">
      <c r="A200" s="7"/>
      <c r="B200" s="7"/>
      <c r="C200" s="7"/>
      <c r="D200" s="7"/>
      <c r="E200" s="7"/>
      <c r="F200" s="7"/>
      <c r="G200" s="7"/>
      <c r="H200" s="7"/>
      <c r="I200" s="7"/>
      <c r="J200" s="7"/>
      <c r="K200" s="7"/>
      <c r="L200" s="7"/>
      <c r="M200" s="7"/>
    </row>
    <row r="201" spans="1:14" s="61" customFormat="1" ht="15" customHeight="1" x14ac:dyDescent="0.2">
      <c r="A201" s="7"/>
      <c r="B201" s="7"/>
      <c r="C201" s="7"/>
      <c r="D201" s="7"/>
      <c r="E201" s="7"/>
      <c r="F201" s="7"/>
      <c r="G201" s="7"/>
      <c r="H201" s="7"/>
      <c r="I201" s="7"/>
      <c r="J201" s="7"/>
      <c r="K201" s="7"/>
      <c r="L201" s="7"/>
      <c r="M201" s="7"/>
    </row>
    <row r="202" spans="1:14" ht="15" customHeight="1" x14ac:dyDescent="0.2">
      <c r="A202" s="7"/>
      <c r="B202" s="7"/>
      <c r="C202" s="7"/>
      <c r="D202" s="7"/>
      <c r="E202" s="7"/>
      <c r="F202" s="7"/>
      <c r="G202" s="7"/>
      <c r="H202" s="7"/>
      <c r="I202" s="7"/>
      <c r="J202" s="7"/>
      <c r="K202" s="7"/>
      <c r="L202" s="7"/>
      <c r="M202" s="7"/>
      <c r="N202" s="61"/>
    </row>
    <row r="203" spans="1:14" ht="15" customHeight="1" x14ac:dyDescent="0.2">
      <c r="A203" s="7"/>
      <c r="B203" s="7"/>
      <c r="C203" s="7"/>
      <c r="D203" s="7"/>
      <c r="E203" s="7"/>
      <c r="F203" s="7"/>
      <c r="G203" s="7"/>
      <c r="H203" s="7"/>
      <c r="I203" s="7"/>
      <c r="J203" s="7"/>
      <c r="K203" s="7"/>
      <c r="L203" s="7"/>
      <c r="M203" s="7"/>
      <c r="N203" s="61"/>
    </row>
    <row r="204" spans="1:14" ht="15" customHeight="1" x14ac:dyDescent="0.2">
      <c r="A204" s="7"/>
      <c r="B204" s="7"/>
      <c r="C204" s="7"/>
      <c r="D204" s="7"/>
      <c r="E204" s="7"/>
      <c r="F204" s="7"/>
      <c r="G204" s="7"/>
      <c r="H204" s="7"/>
      <c r="I204" s="7"/>
      <c r="J204" s="7"/>
      <c r="K204" s="7"/>
      <c r="L204" s="7"/>
      <c r="M204" s="7"/>
      <c r="N204" s="61"/>
    </row>
    <row r="205" spans="1:14" ht="15" customHeight="1" x14ac:dyDescent="0.2">
      <c r="A205" s="7"/>
      <c r="B205" s="7"/>
      <c r="C205" s="7"/>
      <c r="D205" s="7"/>
      <c r="E205" s="7"/>
      <c r="F205" s="7"/>
      <c r="G205" s="7"/>
      <c r="H205" s="7"/>
      <c r="I205" s="7"/>
      <c r="J205" s="7"/>
      <c r="K205" s="7"/>
      <c r="L205" s="7"/>
      <c r="M205" s="7"/>
      <c r="N205" s="61"/>
    </row>
    <row r="206" spans="1:14" ht="15" customHeight="1" x14ac:dyDescent="0.2">
      <c r="A206" s="7"/>
      <c r="B206" s="7"/>
      <c r="C206" s="7"/>
      <c r="D206" s="7"/>
      <c r="E206" s="7"/>
      <c r="F206" s="7"/>
      <c r="G206" s="7"/>
      <c r="H206" s="7"/>
      <c r="I206" s="7"/>
      <c r="J206" s="7"/>
      <c r="K206" s="7"/>
      <c r="L206" s="7"/>
      <c r="M206" s="7"/>
      <c r="N206" s="61"/>
    </row>
    <row r="207" spans="1:14" ht="15" customHeight="1" x14ac:dyDescent="0.2">
      <c r="A207" s="7"/>
      <c r="B207" s="7"/>
      <c r="C207" s="7"/>
      <c r="D207" s="7"/>
      <c r="E207" s="7"/>
      <c r="F207" s="7"/>
      <c r="G207" s="7"/>
      <c r="H207" s="7"/>
      <c r="I207" s="7"/>
      <c r="J207" s="7"/>
      <c r="K207" s="7"/>
      <c r="L207" s="7"/>
      <c r="M207" s="7"/>
      <c r="N207" s="61"/>
    </row>
    <row r="208" spans="1:14" ht="15" customHeight="1" x14ac:dyDescent="0.2">
      <c r="A208" s="7"/>
      <c r="B208" s="7"/>
      <c r="C208" s="7"/>
      <c r="D208" s="7"/>
      <c r="E208" s="7"/>
      <c r="F208" s="7"/>
      <c r="G208" s="7"/>
      <c r="H208" s="7"/>
      <c r="I208" s="7"/>
      <c r="J208" s="7"/>
      <c r="K208" s="7"/>
      <c r="L208" s="7"/>
      <c r="M208" s="7"/>
      <c r="N208" s="61"/>
    </row>
    <row r="209" spans="1:14" ht="15" customHeight="1" x14ac:dyDescent="0.2">
      <c r="A209" s="7"/>
      <c r="B209" s="7"/>
      <c r="C209" s="7"/>
      <c r="D209" s="7"/>
      <c r="E209" s="7"/>
      <c r="F209" s="7"/>
      <c r="G209" s="7"/>
      <c r="H209" s="7"/>
      <c r="I209" s="7"/>
      <c r="J209" s="7"/>
      <c r="K209" s="7"/>
      <c r="L209" s="7"/>
      <c r="M209" s="7"/>
      <c r="N209" s="61"/>
    </row>
    <row r="210" spans="1:14" ht="15" customHeight="1" x14ac:dyDescent="0.2">
      <c r="A210" s="7"/>
      <c r="B210" s="7"/>
      <c r="C210" s="7"/>
      <c r="D210" s="7"/>
      <c r="E210" s="7"/>
      <c r="F210" s="7"/>
      <c r="G210" s="7"/>
      <c r="H210" s="7"/>
      <c r="I210" s="7"/>
      <c r="J210" s="7"/>
      <c r="K210" s="7"/>
      <c r="L210" s="7"/>
      <c r="M210" s="7"/>
      <c r="N210" s="61"/>
    </row>
    <row r="211" spans="1:14" ht="15" customHeight="1" x14ac:dyDescent="0.2">
      <c r="A211" s="7"/>
      <c r="B211" s="7"/>
      <c r="C211" s="7"/>
      <c r="D211" s="7"/>
      <c r="E211" s="7"/>
      <c r="F211" s="7"/>
      <c r="G211" s="7"/>
      <c r="H211" s="7"/>
      <c r="I211" s="7"/>
      <c r="J211" s="7"/>
      <c r="K211" s="7"/>
      <c r="L211" s="7"/>
      <c r="M211" s="7"/>
      <c r="N211" s="61"/>
    </row>
    <row r="212" spans="1:14" ht="15" customHeight="1" x14ac:dyDescent="0.2">
      <c r="A212" s="7"/>
      <c r="B212" s="7"/>
      <c r="C212" s="7"/>
      <c r="D212" s="7"/>
      <c r="E212" s="7"/>
      <c r="F212" s="7"/>
      <c r="G212" s="7"/>
      <c r="H212" s="7"/>
      <c r="I212" s="7"/>
      <c r="J212" s="7"/>
      <c r="K212" s="7"/>
      <c r="L212" s="7"/>
      <c r="M212" s="7"/>
      <c r="N212" s="61"/>
    </row>
    <row r="213" spans="1:14" ht="15" customHeight="1" x14ac:dyDescent="0.2">
      <c r="A213" s="7"/>
      <c r="B213" s="7"/>
      <c r="C213" s="7"/>
      <c r="D213" s="7"/>
      <c r="E213" s="7"/>
      <c r="F213" s="7"/>
      <c r="G213" s="7"/>
      <c r="H213" s="7"/>
      <c r="I213" s="7"/>
      <c r="J213" s="7"/>
      <c r="K213" s="7"/>
      <c r="L213" s="7"/>
      <c r="M213" s="7"/>
      <c r="N213" s="61"/>
    </row>
    <row r="214" spans="1:14" ht="15" customHeight="1" x14ac:dyDescent="0.2">
      <c r="A214" s="7"/>
      <c r="B214" s="7"/>
      <c r="C214" s="7"/>
      <c r="D214" s="7"/>
      <c r="E214" s="7"/>
      <c r="F214" s="7"/>
      <c r="G214" s="7"/>
      <c r="H214" s="7"/>
      <c r="I214" s="7"/>
      <c r="J214" s="7"/>
      <c r="K214" s="7"/>
      <c r="L214" s="7"/>
      <c r="M214" s="7"/>
      <c r="N214" s="61"/>
    </row>
    <row r="215" spans="1:14" ht="15" customHeight="1" x14ac:dyDescent="0.2">
      <c r="A215" s="7"/>
      <c r="B215" s="7"/>
      <c r="C215" s="7"/>
      <c r="D215" s="7"/>
      <c r="E215" s="7"/>
      <c r="F215" s="7"/>
      <c r="G215" s="7"/>
      <c r="H215" s="7"/>
      <c r="I215" s="7"/>
      <c r="J215" s="7"/>
      <c r="K215" s="7"/>
      <c r="L215" s="7"/>
      <c r="M215" s="7"/>
      <c r="N215" s="61"/>
    </row>
    <row r="216" spans="1:14" ht="15" customHeight="1" x14ac:dyDescent="0.2"/>
  </sheetData>
  <sortState xmlns:xlrd2="http://schemas.microsoft.com/office/spreadsheetml/2017/richdata2" ref="B25:D29">
    <sortCondition descending="1" ref="D25:D29"/>
  </sortState>
  <mergeCells count="45">
    <mergeCell ref="B1:K3"/>
    <mergeCell ref="C5:H5"/>
    <mergeCell ref="B59:L59"/>
    <mergeCell ref="B60:K60"/>
    <mergeCell ref="B61:K61"/>
    <mergeCell ref="C47:H48"/>
    <mergeCell ref="C49:L50"/>
    <mergeCell ref="C52:L55"/>
    <mergeCell ref="B56:C56"/>
    <mergeCell ref="B58:L58"/>
    <mergeCell ref="F6:H6"/>
    <mergeCell ref="B8:M8"/>
    <mergeCell ref="B9:L9"/>
    <mergeCell ref="B20:L20"/>
    <mergeCell ref="B21:M21"/>
    <mergeCell ref="B23:C23"/>
    <mergeCell ref="B10:M10"/>
    <mergeCell ref="B11:L11"/>
    <mergeCell ref="B12:L12"/>
    <mergeCell ref="B13:L13"/>
    <mergeCell ref="B14:M14"/>
    <mergeCell ref="B18:K18"/>
    <mergeCell ref="B15:G16"/>
    <mergeCell ref="B19:K19"/>
    <mergeCell ref="B101:C101"/>
    <mergeCell ref="B104:C104"/>
    <mergeCell ref="B62:J62"/>
    <mergeCell ref="B63:J63"/>
    <mergeCell ref="B65:C65"/>
    <mergeCell ref="B67:L67"/>
    <mergeCell ref="B68:L68"/>
    <mergeCell ref="B34:L34"/>
    <mergeCell ref="B35:L35"/>
    <mergeCell ref="B36:L36"/>
    <mergeCell ref="B37:M37"/>
    <mergeCell ref="C92:D93"/>
    <mergeCell ref="B96:C96"/>
    <mergeCell ref="B183:F183"/>
    <mergeCell ref="B184:F185"/>
    <mergeCell ref="B138:C138"/>
    <mergeCell ref="B100:C100"/>
    <mergeCell ref="B97:C97"/>
    <mergeCell ref="B180:E180"/>
    <mergeCell ref="B181:E181"/>
    <mergeCell ref="B106:G106"/>
  </mergeCells>
  <hyperlinks>
    <hyperlink ref="F45" location="subsumaria!K5" display="DNB-1" xr:uid="{00000000-0004-0000-0200-000000000000}"/>
    <hyperlink ref="D33" location="subsumaria!K5" display="DNB-1" xr:uid="{00000000-0004-0000-0200-000001000000}"/>
    <hyperlink ref="D102" location="subsumaria!K5" display="DNB-1" xr:uid="{00000000-0004-0000-0200-000002000000}"/>
    <hyperlink ref="D132" location="'Análisis y cálculos'!K5" display="DNB-1" xr:uid="{00000000-0004-0000-0200-000003000000}"/>
    <hyperlink ref="D145" location="subsumaria!K5" display="DNB-1" xr:uid="{00000000-0004-0000-0200-000004000000}"/>
    <hyperlink ref="D154" location="subsumaria!K5" display="DNB-1" xr:uid="{00000000-0004-0000-0200-000005000000}"/>
    <hyperlink ref="D163" location="subsumaria!K5" display="DNB-1" xr:uid="{00000000-0004-0000-0200-000006000000}"/>
    <hyperlink ref="D173" location="subsumaria!K5" display="DNB-1" xr:uid="{00000000-0004-0000-0200-000007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424"/>
  <sheetViews>
    <sheetView showGridLines="0" topLeftCell="C1" zoomScaleNormal="100" workbookViewId="0">
      <selection activeCell="M3" sqref="M3"/>
    </sheetView>
  </sheetViews>
  <sheetFormatPr baseColWidth="10" defaultColWidth="0" defaultRowHeight="12.75" x14ac:dyDescent="0.2"/>
  <cols>
    <col min="1" max="1" width="2.5703125" style="61" customWidth="1"/>
    <col min="2" max="2" width="23.85546875" style="4" customWidth="1"/>
    <col min="3" max="5" width="18.28515625" style="4" customWidth="1"/>
    <col min="6" max="6" width="14.5703125" style="4" customWidth="1"/>
    <col min="7" max="7" width="11.42578125" style="4" customWidth="1"/>
    <col min="8" max="8" width="12.28515625" style="4" bestFit="1" customWidth="1"/>
    <col min="9" max="9" width="16.28515625" style="4" customWidth="1"/>
    <col min="10" max="11" width="12.28515625" style="4" bestFit="1" customWidth="1"/>
    <col min="12" max="12" width="18.7109375" style="4" customWidth="1"/>
    <col min="13" max="13" width="14.140625" style="4" customWidth="1"/>
    <col min="14" max="14" width="11.42578125" style="4" customWidth="1"/>
    <col min="15" max="68" width="0" style="4" hidden="1" customWidth="1"/>
    <col min="69" max="16384" width="11.42578125" style="4" hidden="1"/>
  </cols>
  <sheetData>
    <row r="1" spans="1:23" s="324" customFormat="1" ht="27.75" customHeight="1" x14ac:dyDescent="0.25">
      <c r="B1" s="360" t="s">
        <v>225</v>
      </c>
      <c r="C1" s="360"/>
      <c r="D1" s="360"/>
      <c r="E1" s="360"/>
      <c r="F1" s="360"/>
      <c r="G1" s="360"/>
      <c r="H1" s="360"/>
      <c r="I1" s="360"/>
      <c r="J1" s="360"/>
      <c r="K1" s="360"/>
      <c r="L1" s="355" t="s">
        <v>308</v>
      </c>
      <c r="M1" s="353" t="s">
        <v>313</v>
      </c>
    </row>
    <row r="2" spans="1:23" s="324" customFormat="1" ht="27.75" customHeight="1" x14ac:dyDescent="0.25">
      <c r="B2" s="360"/>
      <c r="C2" s="360"/>
      <c r="D2" s="360"/>
      <c r="E2" s="360"/>
      <c r="F2" s="360"/>
      <c r="G2" s="360"/>
      <c r="H2" s="360"/>
      <c r="I2" s="360"/>
      <c r="J2" s="360"/>
      <c r="K2" s="360"/>
      <c r="L2" s="355" t="s">
        <v>309</v>
      </c>
      <c r="M2" s="353">
        <v>1</v>
      </c>
    </row>
    <row r="3" spans="1:23" s="324" customFormat="1" ht="27.75" customHeight="1" x14ac:dyDescent="0.25">
      <c r="B3" s="360"/>
      <c r="C3" s="360"/>
      <c r="D3" s="360"/>
      <c r="E3" s="360"/>
      <c r="F3" s="360"/>
      <c r="G3" s="360"/>
      <c r="H3" s="360"/>
      <c r="I3" s="360"/>
      <c r="J3" s="360"/>
      <c r="K3" s="360"/>
      <c r="L3" s="355" t="s">
        <v>317</v>
      </c>
      <c r="M3" s="354">
        <v>44573</v>
      </c>
    </row>
    <row r="4" spans="1:23" s="9" customFormat="1" ht="14.25" customHeight="1" thickBot="1" x14ac:dyDescent="0.3">
      <c r="A4" s="11"/>
      <c r="B4" s="57"/>
      <c r="C4" s="57"/>
      <c r="D4" s="57"/>
      <c r="E4" s="57"/>
      <c r="F4" s="57"/>
      <c r="G4" s="57"/>
      <c r="H4" s="57"/>
      <c r="I4" s="58"/>
      <c r="J4" s="58"/>
      <c r="K4" s="59"/>
      <c r="L4" s="59"/>
      <c r="M4" s="60"/>
      <c r="N4" s="19"/>
      <c r="O4" s="12"/>
      <c r="P4" s="12"/>
      <c r="Q4" s="11"/>
      <c r="R4" s="11"/>
      <c r="S4" s="11"/>
    </row>
    <row r="5" spans="1:23" s="14" customFormat="1" ht="24" customHeight="1" thickBot="1" x14ac:dyDescent="0.3">
      <c r="A5" s="11"/>
      <c r="B5" s="45" t="s">
        <v>174</v>
      </c>
      <c r="C5" s="396" t="s">
        <v>37</v>
      </c>
      <c r="D5" s="396"/>
      <c r="E5" s="396"/>
      <c r="F5" s="396"/>
      <c r="G5" s="396"/>
      <c r="H5" s="397"/>
      <c r="I5" s="47" t="s">
        <v>188</v>
      </c>
      <c r="J5" s="48"/>
      <c r="K5" s="49"/>
      <c r="L5" s="50" t="s">
        <v>176</v>
      </c>
      <c r="M5" s="51"/>
      <c r="N5" s="11"/>
      <c r="O5" s="11"/>
      <c r="P5" s="12"/>
      <c r="Q5" s="13"/>
      <c r="R5" s="13"/>
      <c r="S5" s="11"/>
      <c r="T5" s="11"/>
      <c r="U5" s="11"/>
    </row>
    <row r="6" spans="1:23" s="9" customFormat="1" ht="24" customHeight="1" thickBot="1" x14ac:dyDescent="0.3">
      <c r="A6" s="11"/>
      <c r="B6" s="45" t="s">
        <v>177</v>
      </c>
      <c r="C6" s="46" t="s">
        <v>0</v>
      </c>
      <c r="D6" s="52" t="s">
        <v>179</v>
      </c>
      <c r="E6" s="52" t="s">
        <v>179</v>
      </c>
      <c r="F6" s="401" t="s">
        <v>0</v>
      </c>
      <c r="G6" s="401"/>
      <c r="H6" s="401"/>
      <c r="I6" s="47" t="s">
        <v>173</v>
      </c>
      <c r="J6" s="53"/>
      <c r="K6" s="54" t="s">
        <v>180</v>
      </c>
      <c r="L6" s="47" t="s">
        <v>181</v>
      </c>
      <c r="M6" s="55" t="s">
        <v>183</v>
      </c>
      <c r="N6" s="56"/>
      <c r="O6" s="12"/>
      <c r="P6" s="12"/>
      <c r="Q6" s="11"/>
      <c r="R6" s="11"/>
      <c r="S6" s="11"/>
    </row>
    <row r="7" spans="1:23" s="9" customFormat="1" ht="14.25" customHeight="1" thickBot="1" x14ac:dyDescent="0.3">
      <c r="A7" s="11"/>
      <c r="B7" s="57"/>
      <c r="C7" s="57"/>
      <c r="D7" s="57"/>
      <c r="E7" s="57"/>
      <c r="F7" s="57"/>
      <c r="G7" s="57"/>
      <c r="H7" s="57"/>
      <c r="I7" s="58"/>
      <c r="J7" s="58"/>
      <c r="K7" s="59"/>
      <c r="L7" s="59"/>
      <c r="M7" s="60"/>
      <c r="N7" s="19"/>
      <c r="O7" s="12"/>
      <c r="P7" s="12"/>
      <c r="Q7" s="11"/>
      <c r="R7" s="11"/>
      <c r="S7" s="11"/>
    </row>
    <row r="8" spans="1:23" s="7" customFormat="1" ht="22.5" customHeight="1" x14ac:dyDescent="0.2">
      <c r="B8" s="392" t="s">
        <v>189</v>
      </c>
      <c r="C8" s="402"/>
      <c r="D8" s="402"/>
      <c r="E8" s="402"/>
      <c r="F8" s="402"/>
      <c r="G8" s="402"/>
      <c r="H8" s="402"/>
      <c r="I8" s="402"/>
      <c r="J8" s="402"/>
      <c r="K8" s="402"/>
      <c r="L8" s="402"/>
      <c r="M8" s="393"/>
    </row>
    <row r="9" spans="1:23" s="7" customFormat="1" ht="45" customHeight="1" x14ac:dyDescent="0.2">
      <c r="B9" s="382" t="s">
        <v>190</v>
      </c>
      <c r="C9" s="383"/>
      <c r="D9" s="383"/>
      <c r="E9" s="383"/>
      <c r="F9" s="383"/>
      <c r="G9" s="383"/>
      <c r="H9" s="383"/>
      <c r="I9" s="383"/>
      <c r="J9" s="383"/>
      <c r="K9" s="383"/>
      <c r="L9" s="383"/>
      <c r="M9" s="69"/>
    </row>
    <row r="10" spans="1:23" s="7" customFormat="1" ht="22.5" customHeight="1" x14ac:dyDescent="0.2">
      <c r="B10" s="388" t="s">
        <v>191</v>
      </c>
      <c r="C10" s="389"/>
      <c r="D10" s="389"/>
      <c r="E10" s="389"/>
      <c r="F10" s="389"/>
      <c r="G10" s="389"/>
      <c r="H10" s="389"/>
      <c r="I10" s="389"/>
      <c r="J10" s="389"/>
      <c r="K10" s="389"/>
      <c r="L10" s="389"/>
      <c r="M10" s="390"/>
    </row>
    <row r="11" spans="1:23" s="7" customFormat="1" ht="26.25" customHeight="1" x14ac:dyDescent="0.2">
      <c r="A11" s="62"/>
      <c r="B11" s="403" t="s">
        <v>230</v>
      </c>
      <c r="C11" s="404"/>
      <c r="D11" s="404"/>
      <c r="E11" s="404"/>
      <c r="F11" s="404"/>
      <c r="G11" s="404"/>
      <c r="H11" s="404"/>
      <c r="I11" s="404"/>
      <c r="J11" s="404"/>
      <c r="K11" s="404"/>
      <c r="L11" s="404"/>
      <c r="M11" s="145"/>
    </row>
    <row r="12" spans="1:23" s="7" customFormat="1" ht="26.25" customHeight="1" x14ac:dyDescent="0.2">
      <c r="B12" s="403" t="s">
        <v>231</v>
      </c>
      <c r="C12" s="404"/>
      <c r="D12" s="404"/>
      <c r="E12" s="404"/>
      <c r="F12" s="404"/>
      <c r="G12" s="404"/>
      <c r="H12" s="404"/>
      <c r="I12" s="404"/>
      <c r="J12" s="404"/>
      <c r="K12" s="404"/>
      <c r="L12" s="404"/>
      <c r="M12" s="145"/>
    </row>
    <row r="13" spans="1:23" s="7" customFormat="1" ht="26.25" customHeight="1" thickBot="1" x14ac:dyDescent="0.25">
      <c r="B13" s="403" t="s">
        <v>232</v>
      </c>
      <c r="C13" s="404"/>
      <c r="D13" s="404"/>
      <c r="E13" s="404"/>
      <c r="F13" s="404"/>
      <c r="G13" s="404"/>
      <c r="H13" s="404"/>
      <c r="I13" s="404"/>
      <c r="J13" s="404"/>
      <c r="K13" s="404"/>
      <c r="L13" s="404"/>
      <c r="M13" s="145"/>
    </row>
    <row r="14" spans="1:23" s="7" customFormat="1" ht="22.5" customHeight="1" thickBot="1" x14ac:dyDescent="0.25">
      <c r="B14" s="405" t="s">
        <v>192</v>
      </c>
      <c r="C14" s="406"/>
      <c r="D14" s="406"/>
      <c r="E14" s="406"/>
      <c r="F14" s="406"/>
      <c r="G14" s="406"/>
      <c r="H14" s="406"/>
      <c r="I14" s="406"/>
      <c r="J14" s="406"/>
      <c r="K14" s="406"/>
      <c r="L14" s="406"/>
      <c r="M14" s="407"/>
    </row>
    <row r="15" spans="1:23" s="7" customFormat="1" ht="15" x14ac:dyDescent="0.2">
      <c r="A15" s="62"/>
      <c r="B15" s="408" t="s">
        <v>38</v>
      </c>
      <c r="C15" s="409"/>
      <c r="D15" s="409"/>
      <c r="E15" s="409"/>
      <c r="F15" s="409"/>
      <c r="G15" s="409"/>
      <c r="H15" s="409"/>
      <c r="I15" s="409"/>
      <c r="J15" s="409"/>
      <c r="K15" s="409"/>
      <c r="L15" s="409"/>
      <c r="M15" s="410"/>
    </row>
    <row r="16" spans="1:23" s="1" customFormat="1" ht="15" customHeight="1" x14ac:dyDescent="0.2">
      <c r="A16" s="62"/>
      <c r="B16" s="382"/>
      <c r="C16" s="383"/>
      <c r="D16" s="383"/>
      <c r="E16" s="383"/>
      <c r="F16" s="383"/>
      <c r="G16" s="383"/>
      <c r="H16" s="383"/>
      <c r="I16" s="383"/>
      <c r="J16" s="383"/>
      <c r="K16" s="383"/>
      <c r="L16" s="383"/>
      <c r="M16" s="411"/>
      <c r="N16" s="7"/>
      <c r="O16" s="7"/>
      <c r="P16" s="7"/>
      <c r="Q16" s="7"/>
      <c r="R16" s="7"/>
      <c r="S16" s="7"/>
      <c r="T16" s="7"/>
      <c r="U16" s="7"/>
      <c r="V16" s="7"/>
      <c r="W16" s="7"/>
    </row>
    <row r="17" spans="1:23" s="7" customFormat="1" ht="5.25" customHeight="1" x14ac:dyDescent="0.2">
      <c r="B17" s="146"/>
      <c r="M17" s="145"/>
    </row>
    <row r="18" spans="1:23" s="70" customFormat="1" ht="24.75" customHeight="1" x14ac:dyDescent="0.25">
      <c r="B18" s="380" t="s">
        <v>226</v>
      </c>
      <c r="C18" s="381"/>
      <c r="D18" s="381"/>
      <c r="E18" s="381"/>
      <c r="F18" s="381"/>
      <c r="G18" s="381"/>
      <c r="H18" s="381"/>
      <c r="I18" s="381"/>
      <c r="J18" s="381"/>
      <c r="K18" s="381"/>
      <c r="L18" s="381"/>
      <c r="M18" s="147"/>
    </row>
    <row r="19" spans="1:23" s="70" customFormat="1" ht="24.75" customHeight="1" x14ac:dyDescent="0.25">
      <c r="B19" s="380" t="s">
        <v>284</v>
      </c>
      <c r="C19" s="381"/>
      <c r="D19" s="381"/>
      <c r="E19" s="381"/>
      <c r="F19" s="381"/>
      <c r="G19" s="381"/>
      <c r="H19" s="381"/>
      <c r="I19" s="381"/>
      <c r="J19" s="381"/>
      <c r="K19" s="381"/>
      <c r="M19" s="147"/>
    </row>
    <row r="20" spans="1:23" s="70" customFormat="1" ht="24.75" customHeight="1" x14ac:dyDescent="0.25">
      <c r="B20" s="380" t="s">
        <v>227</v>
      </c>
      <c r="C20" s="381"/>
      <c r="D20" s="381"/>
      <c r="E20" s="381"/>
      <c r="F20" s="381"/>
      <c r="G20" s="381"/>
      <c r="H20" s="381"/>
      <c r="I20" s="381"/>
      <c r="J20" s="381"/>
      <c r="K20" s="381"/>
      <c r="L20" s="381"/>
      <c r="M20" s="147"/>
    </row>
    <row r="21" spans="1:23" s="7" customFormat="1" ht="22.5" customHeight="1" x14ac:dyDescent="0.2">
      <c r="B21" s="388" t="s">
        <v>193</v>
      </c>
      <c r="C21" s="389"/>
      <c r="D21" s="389"/>
      <c r="E21" s="389"/>
      <c r="F21" s="389"/>
      <c r="G21" s="389"/>
      <c r="H21" s="389"/>
      <c r="I21" s="389"/>
      <c r="J21" s="389"/>
      <c r="K21" s="389"/>
      <c r="L21" s="389"/>
      <c r="M21" s="390"/>
    </row>
    <row r="22" spans="1:23" ht="14.25" x14ac:dyDescent="0.2">
      <c r="A22" s="63"/>
      <c r="B22" s="146"/>
      <c r="C22" s="7"/>
      <c r="D22" s="7"/>
      <c r="E22" s="7"/>
      <c r="F22" s="7"/>
      <c r="G22" s="7"/>
      <c r="H22" s="7"/>
      <c r="I22" s="7"/>
      <c r="J22" s="7"/>
      <c r="K22" s="7"/>
      <c r="L22" s="7"/>
      <c r="M22" s="145"/>
      <c r="N22" s="61"/>
      <c r="O22" s="61"/>
      <c r="P22" s="61"/>
    </row>
    <row r="23" spans="1:23" s="1" customFormat="1" ht="26.25" customHeight="1" x14ac:dyDescent="0.2">
      <c r="A23" s="7"/>
      <c r="B23" s="370" t="s">
        <v>93</v>
      </c>
      <c r="C23" s="371"/>
      <c r="D23" s="148"/>
      <c r="E23" s="148"/>
      <c r="F23" s="148"/>
      <c r="G23" s="7"/>
      <c r="H23" s="7"/>
      <c r="I23" s="7"/>
      <c r="J23" s="7"/>
      <c r="K23" s="7"/>
      <c r="L23" s="7"/>
      <c r="M23" s="145"/>
      <c r="N23" s="7"/>
      <c r="O23" s="7"/>
      <c r="P23" s="7"/>
      <c r="Q23" s="7"/>
      <c r="R23" s="7"/>
      <c r="S23" s="7"/>
      <c r="T23" s="7"/>
      <c r="U23" s="7"/>
      <c r="V23" s="7"/>
      <c r="W23" s="7"/>
    </row>
    <row r="24" spans="1:23" ht="10.5" customHeight="1" thickBot="1" x14ac:dyDescent="0.25">
      <c r="A24" s="64"/>
      <c r="B24" s="149"/>
      <c r="C24" s="148"/>
      <c r="D24" s="148"/>
      <c r="E24" s="148"/>
      <c r="F24" s="148"/>
      <c r="G24" s="7"/>
      <c r="H24" s="7"/>
      <c r="I24" s="7"/>
      <c r="J24" s="7"/>
      <c r="K24" s="7"/>
      <c r="L24" s="7"/>
      <c r="M24" s="145"/>
      <c r="N24" s="61"/>
      <c r="O24" s="61"/>
      <c r="P24" s="61"/>
      <c r="Q24" s="61"/>
    </row>
    <row r="25" spans="1:23" ht="15.75" customHeight="1" x14ac:dyDescent="0.25">
      <c r="B25" s="330" t="s">
        <v>8</v>
      </c>
      <c r="C25" s="345" t="s">
        <v>228</v>
      </c>
      <c r="D25" s="345" t="s">
        <v>229</v>
      </c>
      <c r="E25" s="346" t="s">
        <v>39</v>
      </c>
      <c r="F25" s="346" t="s">
        <v>45</v>
      </c>
      <c r="G25" s="331" t="s">
        <v>110</v>
      </c>
      <c r="H25" s="150"/>
      <c r="I25" s="7"/>
      <c r="J25" s="7"/>
      <c r="K25" s="7"/>
      <c r="L25" s="7"/>
      <c r="M25" s="145"/>
      <c r="N25" s="61"/>
      <c r="O25" s="61"/>
      <c r="P25" s="61"/>
      <c r="Q25" s="61"/>
    </row>
    <row r="26" spans="1:23" ht="15.75" customHeight="1" x14ac:dyDescent="0.2">
      <c r="B26" s="71" t="s">
        <v>40</v>
      </c>
      <c r="C26" s="72"/>
      <c r="D26" s="72"/>
      <c r="E26" s="72"/>
      <c r="F26" s="72"/>
      <c r="G26" s="136"/>
      <c r="H26" s="151"/>
      <c r="I26" s="7"/>
      <c r="J26" s="7"/>
      <c r="K26" s="7"/>
      <c r="L26" s="7"/>
      <c r="M26" s="145"/>
      <c r="N26" s="61"/>
      <c r="O26" s="61"/>
      <c r="P26" s="61"/>
      <c r="Q26" s="61"/>
    </row>
    <row r="27" spans="1:23" ht="18.75" customHeight="1" x14ac:dyDescent="0.2">
      <c r="B27" s="74" t="s">
        <v>42</v>
      </c>
      <c r="C27" s="137">
        <v>3790020345</v>
      </c>
      <c r="D27" s="138">
        <v>4244822786.4000001</v>
      </c>
      <c r="E27" s="137">
        <f t="shared" ref="E27:E32" si="0">D27-C27</f>
        <v>454802441.4000001</v>
      </c>
      <c r="F27" s="278">
        <f t="shared" ref="F27:F32" si="1">E27/D27</f>
        <v>0.10714285714285716</v>
      </c>
      <c r="G27" s="77">
        <f t="shared" ref="G27:G32" si="2">D27/$D$32</f>
        <v>0.50388383256241953</v>
      </c>
      <c r="H27" s="151"/>
      <c r="I27" s="152"/>
      <c r="J27" s="152"/>
      <c r="K27" s="152"/>
      <c r="L27" s="7"/>
      <c r="M27" s="145"/>
      <c r="N27" s="61"/>
      <c r="O27" s="61"/>
      <c r="P27" s="61"/>
      <c r="Q27" s="61"/>
    </row>
    <row r="28" spans="1:23" ht="18.75" customHeight="1" x14ac:dyDescent="0.2">
      <c r="B28" s="74" t="s">
        <v>41</v>
      </c>
      <c r="C28" s="137">
        <v>2192988456</v>
      </c>
      <c r="D28" s="138">
        <v>2434217186.1599998</v>
      </c>
      <c r="E28" s="137">
        <f t="shared" si="0"/>
        <v>241228730.15999985</v>
      </c>
      <c r="F28" s="278">
        <f t="shared" si="1"/>
        <v>9.9099099099099044E-2</v>
      </c>
      <c r="G28" s="77">
        <f t="shared" si="2"/>
        <v>0.28895498040139556</v>
      </c>
      <c r="H28" s="151"/>
      <c r="I28" s="152"/>
      <c r="J28" s="152"/>
      <c r="K28" s="152"/>
      <c r="L28" s="7"/>
      <c r="M28" s="145"/>
      <c r="N28" s="61"/>
      <c r="O28" s="61"/>
      <c r="P28" s="61"/>
      <c r="Q28" s="61"/>
    </row>
    <row r="29" spans="1:23" ht="18.75" customHeight="1" x14ac:dyDescent="0.2">
      <c r="B29" s="74" t="s">
        <v>111</v>
      </c>
      <c r="C29" s="137">
        <v>754847908</v>
      </c>
      <c r="D29" s="138">
        <v>860526615.12</v>
      </c>
      <c r="E29" s="137">
        <f t="shared" si="0"/>
        <v>105678707.12</v>
      </c>
      <c r="F29" s="278">
        <f t="shared" si="1"/>
        <v>0.12280701754385966</v>
      </c>
      <c r="G29" s="77">
        <f t="shared" si="2"/>
        <v>0.10214924642740363</v>
      </c>
      <c r="H29" s="151"/>
      <c r="I29" s="152"/>
      <c r="J29" s="152"/>
      <c r="K29" s="152"/>
      <c r="L29" s="7"/>
      <c r="M29" s="145"/>
      <c r="N29" s="61"/>
      <c r="O29" s="61"/>
      <c r="P29" s="61"/>
      <c r="Q29" s="61"/>
    </row>
    <row r="30" spans="1:23" ht="18.75" customHeight="1" x14ac:dyDescent="0.2">
      <c r="B30" s="74" t="s">
        <v>44</v>
      </c>
      <c r="C30" s="139">
        <v>304360956</v>
      </c>
      <c r="D30" s="138">
        <v>334797051.60000002</v>
      </c>
      <c r="E30" s="137">
        <f t="shared" si="0"/>
        <v>30436095.600000024</v>
      </c>
      <c r="F30" s="278">
        <f t="shared" si="1"/>
        <v>9.0909090909090967E-2</v>
      </c>
      <c r="G30" s="77">
        <f t="shared" si="2"/>
        <v>3.974225308799717E-2</v>
      </c>
      <c r="H30" s="151"/>
      <c r="I30" s="152"/>
      <c r="J30" s="152"/>
      <c r="K30" s="152"/>
      <c r="L30" s="7"/>
      <c r="M30" s="145"/>
      <c r="N30" s="61"/>
      <c r="O30" s="61"/>
      <c r="P30" s="61"/>
      <c r="Q30" s="61"/>
    </row>
    <row r="31" spans="1:23" ht="18.75" customHeight="1" thickBot="1" x14ac:dyDescent="0.25">
      <c r="B31" s="80" t="s">
        <v>43</v>
      </c>
      <c r="C31" s="140">
        <v>495730494</v>
      </c>
      <c r="D31" s="141">
        <v>549845498</v>
      </c>
      <c r="E31" s="140">
        <f t="shared" si="0"/>
        <v>54115004</v>
      </c>
      <c r="F31" s="279">
        <f t="shared" si="1"/>
        <v>9.8418563390692701E-2</v>
      </c>
      <c r="G31" s="83">
        <f t="shared" si="2"/>
        <v>6.5269687520784131E-2</v>
      </c>
      <c r="H31" s="151"/>
      <c r="I31" s="152"/>
      <c r="J31" s="7"/>
      <c r="K31" s="7"/>
      <c r="L31" s="7"/>
      <c r="M31" s="145"/>
      <c r="N31" s="61"/>
      <c r="O31" s="61"/>
      <c r="P31" s="61"/>
      <c r="Q31" s="61"/>
    </row>
    <row r="32" spans="1:23" ht="18.75" customHeight="1" thickBot="1" x14ac:dyDescent="0.25">
      <c r="B32" s="142" t="s">
        <v>197</v>
      </c>
      <c r="C32" s="143">
        <f>SUM(C27:C31)</f>
        <v>7537948159</v>
      </c>
      <c r="D32" s="144">
        <f>SUM(D27:D31)</f>
        <v>8424209137.2799997</v>
      </c>
      <c r="E32" s="144">
        <f t="shared" si="0"/>
        <v>886260978.27999973</v>
      </c>
      <c r="F32" s="280">
        <f t="shared" si="1"/>
        <v>0.10520405700257281</v>
      </c>
      <c r="G32" s="281">
        <f t="shared" si="2"/>
        <v>1</v>
      </c>
      <c r="H32" s="79"/>
      <c r="I32" s="152"/>
      <c r="J32" s="7"/>
      <c r="K32" s="7"/>
      <c r="L32" s="7"/>
      <c r="M32" s="145"/>
      <c r="N32" s="61"/>
      <c r="O32" s="61"/>
      <c r="P32" s="61"/>
      <c r="Q32" s="61"/>
    </row>
    <row r="33" spans="1:22" ht="18.75" customHeight="1" x14ac:dyDescent="0.2">
      <c r="B33" s="146"/>
      <c r="C33" s="7"/>
      <c r="D33" s="7"/>
      <c r="E33" s="277" t="s">
        <v>198</v>
      </c>
      <c r="F33" s="7"/>
      <c r="G33" s="7"/>
      <c r="H33" s="7"/>
      <c r="I33" s="152"/>
      <c r="J33" s="7"/>
      <c r="K33" s="7"/>
      <c r="L33" s="7"/>
      <c r="M33" s="145"/>
      <c r="N33" s="61"/>
      <c r="O33" s="61"/>
      <c r="P33" s="61"/>
      <c r="Q33" s="61"/>
    </row>
    <row r="34" spans="1:22" ht="14.25" x14ac:dyDescent="0.2">
      <c r="B34" s="146"/>
      <c r="C34" s="7"/>
      <c r="D34" s="154"/>
      <c r="E34" s="7"/>
      <c r="F34" s="7"/>
      <c r="G34" s="7"/>
      <c r="H34" s="7"/>
      <c r="I34" s="152"/>
      <c r="J34" s="7"/>
      <c r="K34" s="7"/>
      <c r="L34" s="7"/>
      <c r="M34" s="145"/>
      <c r="N34" s="61"/>
      <c r="O34" s="61"/>
      <c r="P34" s="61"/>
      <c r="Q34" s="61"/>
    </row>
    <row r="35" spans="1:22" ht="20.25" customHeight="1" x14ac:dyDescent="0.2">
      <c r="B35" s="382" t="s">
        <v>233</v>
      </c>
      <c r="C35" s="383"/>
      <c r="D35" s="383"/>
      <c r="E35" s="383"/>
      <c r="F35" s="383"/>
      <c r="G35" s="383"/>
      <c r="H35" s="383"/>
      <c r="I35" s="383"/>
      <c r="J35" s="383"/>
      <c r="K35" s="383"/>
      <c r="L35" s="383"/>
      <c r="M35" s="145"/>
      <c r="N35" s="61"/>
      <c r="O35" s="61"/>
      <c r="P35" s="61"/>
      <c r="Q35" s="61"/>
      <c r="R35" s="61"/>
      <c r="S35" s="61"/>
      <c r="T35" s="61"/>
      <c r="U35" s="61"/>
      <c r="V35" s="61"/>
    </row>
    <row r="36" spans="1:22" ht="20.25" customHeight="1" x14ac:dyDescent="0.2">
      <c r="B36" s="382"/>
      <c r="C36" s="383"/>
      <c r="D36" s="383"/>
      <c r="E36" s="383"/>
      <c r="F36" s="383"/>
      <c r="G36" s="383"/>
      <c r="H36" s="383"/>
      <c r="I36" s="383"/>
      <c r="J36" s="383"/>
      <c r="K36" s="383"/>
      <c r="L36" s="383"/>
      <c r="M36" s="145"/>
      <c r="N36" s="61"/>
      <c r="O36" s="61"/>
      <c r="P36" s="61"/>
      <c r="Q36" s="61"/>
      <c r="R36" s="61"/>
      <c r="S36" s="61"/>
      <c r="T36" s="61"/>
      <c r="U36" s="61"/>
      <c r="V36" s="61"/>
    </row>
    <row r="37" spans="1:22" ht="20.25" customHeight="1" x14ac:dyDescent="0.2">
      <c r="B37" s="382" t="s">
        <v>234</v>
      </c>
      <c r="C37" s="383"/>
      <c r="D37" s="383"/>
      <c r="E37" s="383"/>
      <c r="F37" s="383"/>
      <c r="G37" s="383"/>
      <c r="H37" s="383"/>
      <c r="I37" s="383"/>
      <c r="J37" s="383"/>
      <c r="K37" s="383"/>
      <c r="L37" s="383"/>
      <c r="M37" s="145"/>
      <c r="N37" s="61"/>
      <c r="O37" s="61"/>
      <c r="P37" s="61"/>
      <c r="Q37" s="61"/>
      <c r="R37" s="61"/>
      <c r="S37" s="61"/>
      <c r="T37" s="61"/>
      <c r="U37" s="61"/>
      <c r="V37" s="61"/>
    </row>
    <row r="38" spans="1:22" ht="20.25" customHeight="1" x14ac:dyDescent="0.2">
      <c r="B38" s="382"/>
      <c r="C38" s="383"/>
      <c r="D38" s="383"/>
      <c r="E38" s="383"/>
      <c r="F38" s="383"/>
      <c r="G38" s="383"/>
      <c r="H38" s="383"/>
      <c r="I38" s="383"/>
      <c r="J38" s="383"/>
      <c r="K38" s="383"/>
      <c r="L38" s="383"/>
      <c r="M38" s="145"/>
      <c r="N38" s="61"/>
      <c r="O38" s="61"/>
      <c r="P38" s="61"/>
      <c r="Q38" s="61"/>
      <c r="R38" s="61"/>
      <c r="S38" s="61"/>
      <c r="T38" s="61"/>
      <c r="U38" s="61"/>
      <c r="V38" s="61"/>
    </row>
    <row r="39" spans="1:22" ht="20.25" customHeight="1" x14ac:dyDescent="0.2">
      <c r="B39" s="382"/>
      <c r="C39" s="383"/>
      <c r="D39" s="383"/>
      <c r="E39" s="383"/>
      <c r="F39" s="383"/>
      <c r="G39" s="383"/>
      <c r="H39" s="383"/>
      <c r="I39" s="383"/>
      <c r="J39" s="383"/>
      <c r="K39" s="383"/>
      <c r="L39" s="383"/>
      <c r="M39" s="145"/>
      <c r="N39" s="61"/>
      <c r="O39" s="61"/>
      <c r="P39" s="61"/>
      <c r="Q39" s="61"/>
      <c r="R39" s="61"/>
      <c r="S39" s="61"/>
      <c r="T39" s="61"/>
      <c r="U39" s="61"/>
      <c r="V39" s="61"/>
    </row>
    <row r="40" spans="1:22" ht="14.25" x14ac:dyDescent="0.2">
      <c r="B40" s="146"/>
      <c r="C40" s="7"/>
      <c r="D40" s="7"/>
      <c r="E40" s="7"/>
      <c r="F40" s="7"/>
      <c r="G40" s="7"/>
      <c r="H40" s="7"/>
      <c r="I40" s="7"/>
      <c r="J40" s="7"/>
      <c r="K40" s="7"/>
      <c r="L40" s="7"/>
      <c r="M40" s="145"/>
      <c r="N40" s="61"/>
      <c r="O40" s="61"/>
      <c r="P40" s="61"/>
      <c r="Q40" s="61"/>
      <c r="R40" s="61"/>
      <c r="S40" s="61"/>
      <c r="T40" s="61"/>
      <c r="U40" s="61"/>
      <c r="V40" s="61"/>
    </row>
    <row r="41" spans="1:22" ht="14.25" x14ac:dyDescent="0.2">
      <c r="B41" s="146" t="s">
        <v>114</v>
      </c>
      <c r="C41" s="7"/>
      <c r="D41" s="7"/>
      <c r="E41" s="7"/>
      <c r="F41" s="7"/>
      <c r="G41" s="7"/>
      <c r="H41" s="7"/>
      <c r="I41" s="7"/>
      <c r="J41" s="7"/>
      <c r="K41" s="7"/>
      <c r="L41" s="7"/>
      <c r="M41" s="145"/>
      <c r="N41" s="61"/>
      <c r="O41" s="61"/>
      <c r="P41" s="61"/>
      <c r="Q41" s="61"/>
      <c r="R41" s="61"/>
      <c r="S41" s="61"/>
      <c r="T41" s="61"/>
      <c r="U41" s="61"/>
      <c r="V41" s="61"/>
    </row>
    <row r="42" spans="1:22" ht="14.25" x14ac:dyDescent="0.2">
      <c r="B42" s="146"/>
      <c r="C42" s="7"/>
      <c r="D42" s="7"/>
      <c r="E42" s="7"/>
      <c r="F42" s="7"/>
      <c r="G42" s="7"/>
      <c r="H42" s="7"/>
      <c r="I42" s="7"/>
      <c r="J42" s="7"/>
      <c r="K42" s="7"/>
      <c r="L42" s="7"/>
      <c r="M42" s="145"/>
      <c r="N42" s="61"/>
      <c r="O42" s="61"/>
      <c r="P42" s="61"/>
      <c r="Q42" s="61"/>
      <c r="R42" s="61"/>
      <c r="S42" s="61"/>
      <c r="T42" s="61"/>
      <c r="U42" s="61"/>
      <c r="V42" s="61"/>
    </row>
    <row r="43" spans="1:22" ht="15" x14ac:dyDescent="0.25">
      <c r="B43" s="155" t="s">
        <v>112</v>
      </c>
      <c r="C43" s="7"/>
      <c r="D43" s="7"/>
      <c r="E43" s="7"/>
      <c r="F43" s="7"/>
      <c r="G43" s="7"/>
      <c r="H43" s="7"/>
      <c r="I43" s="7"/>
      <c r="J43" s="7"/>
      <c r="K43" s="7"/>
      <c r="L43" s="7"/>
      <c r="M43" s="145"/>
      <c r="N43" s="61"/>
      <c r="O43" s="61"/>
      <c r="P43" s="61"/>
      <c r="Q43" s="61"/>
      <c r="R43" s="61"/>
      <c r="S43" s="61"/>
      <c r="T43" s="61"/>
      <c r="U43" s="61"/>
      <c r="V43" s="61"/>
    </row>
    <row r="44" spans="1:22" s="68" customFormat="1" ht="23.25" customHeight="1" x14ac:dyDescent="0.25">
      <c r="A44" s="66"/>
      <c r="B44" s="159" t="s">
        <v>235</v>
      </c>
      <c r="C44" s="70"/>
      <c r="D44" s="70"/>
      <c r="E44" s="70"/>
      <c r="F44" s="70"/>
      <c r="G44" s="70"/>
      <c r="H44" s="70"/>
      <c r="I44" s="70"/>
      <c r="J44" s="70"/>
      <c r="K44" s="70"/>
      <c r="L44" s="70"/>
      <c r="M44" s="147"/>
      <c r="N44" s="66"/>
      <c r="O44" s="66"/>
      <c r="P44" s="66"/>
      <c r="Q44" s="66"/>
      <c r="R44" s="66"/>
      <c r="S44" s="66"/>
      <c r="T44" s="66"/>
      <c r="U44" s="66"/>
      <c r="V44" s="66"/>
    </row>
    <row r="45" spans="1:22" s="68" customFormat="1" ht="18.75" customHeight="1" x14ac:dyDescent="0.25">
      <c r="A45" s="66"/>
      <c r="B45" s="382" t="s">
        <v>236</v>
      </c>
      <c r="C45" s="383"/>
      <c r="D45" s="383"/>
      <c r="E45" s="383"/>
      <c r="F45" s="383"/>
      <c r="G45" s="383"/>
      <c r="H45" s="383"/>
      <c r="I45" s="383"/>
      <c r="J45" s="383"/>
      <c r="K45" s="383"/>
      <c r="L45" s="383"/>
      <c r="M45" s="147"/>
      <c r="N45" s="66"/>
      <c r="O45" s="66"/>
      <c r="P45" s="66"/>
      <c r="Q45" s="66"/>
      <c r="R45" s="66"/>
      <c r="S45" s="66"/>
      <c r="T45" s="66"/>
      <c r="U45" s="66"/>
      <c r="V45" s="66"/>
    </row>
    <row r="46" spans="1:22" s="68" customFormat="1" ht="18.75" customHeight="1" x14ac:dyDescent="0.25">
      <c r="A46" s="66"/>
      <c r="B46" s="382"/>
      <c r="C46" s="383"/>
      <c r="D46" s="383"/>
      <c r="E46" s="383"/>
      <c r="F46" s="383"/>
      <c r="G46" s="383"/>
      <c r="H46" s="383"/>
      <c r="I46" s="383"/>
      <c r="J46" s="383"/>
      <c r="K46" s="383"/>
      <c r="L46" s="383"/>
      <c r="M46" s="147"/>
      <c r="N46" s="66"/>
      <c r="O46" s="66"/>
      <c r="P46" s="66"/>
      <c r="Q46" s="66"/>
      <c r="R46" s="66"/>
      <c r="S46" s="66"/>
      <c r="T46" s="66"/>
      <c r="U46" s="66"/>
      <c r="V46" s="66"/>
    </row>
    <row r="47" spans="1:22" s="68" customFormat="1" ht="18.75" customHeight="1" x14ac:dyDescent="0.25">
      <c r="A47" s="66"/>
      <c r="B47" s="382" t="s">
        <v>237</v>
      </c>
      <c r="C47" s="383"/>
      <c r="D47" s="383"/>
      <c r="E47" s="383"/>
      <c r="F47" s="383"/>
      <c r="G47" s="383"/>
      <c r="H47" s="383"/>
      <c r="I47" s="383"/>
      <c r="J47" s="383"/>
      <c r="K47" s="383"/>
      <c r="L47" s="383"/>
      <c r="M47" s="147"/>
      <c r="N47" s="66"/>
      <c r="O47" s="66"/>
      <c r="P47" s="66"/>
      <c r="Q47" s="66"/>
      <c r="R47" s="66"/>
      <c r="S47" s="66"/>
      <c r="T47" s="66"/>
      <c r="U47" s="66"/>
      <c r="V47" s="66"/>
    </row>
    <row r="48" spans="1:22" s="68" customFormat="1" ht="18.75" customHeight="1" x14ac:dyDescent="0.25">
      <c r="A48" s="66"/>
      <c r="B48" s="382"/>
      <c r="C48" s="383"/>
      <c r="D48" s="383"/>
      <c r="E48" s="383"/>
      <c r="F48" s="383"/>
      <c r="G48" s="383"/>
      <c r="H48" s="383"/>
      <c r="I48" s="383"/>
      <c r="J48" s="383"/>
      <c r="K48" s="383"/>
      <c r="L48" s="383"/>
      <c r="M48" s="147"/>
      <c r="N48" s="66"/>
      <c r="O48" s="66"/>
      <c r="P48" s="66"/>
      <c r="Q48" s="66"/>
      <c r="R48" s="66"/>
      <c r="S48" s="66"/>
      <c r="T48" s="66"/>
      <c r="U48" s="66"/>
      <c r="V48" s="66"/>
    </row>
    <row r="49" spans="2:22" ht="18.75" customHeight="1" x14ac:dyDescent="0.2">
      <c r="B49" s="160" t="s">
        <v>124</v>
      </c>
      <c r="C49" s="7"/>
      <c r="D49" s="7"/>
      <c r="E49" s="7"/>
      <c r="F49" s="7"/>
      <c r="G49" s="7"/>
      <c r="H49" s="7"/>
      <c r="I49" s="7"/>
      <c r="J49" s="7"/>
      <c r="K49" s="7"/>
      <c r="L49" s="7"/>
      <c r="M49" s="145"/>
      <c r="N49" s="61"/>
      <c r="O49" s="61"/>
      <c r="P49" s="61"/>
      <c r="Q49" s="61"/>
      <c r="R49" s="61"/>
      <c r="S49" s="61"/>
      <c r="T49" s="61"/>
      <c r="U49" s="61"/>
      <c r="V49" s="61"/>
    </row>
    <row r="50" spans="2:22" ht="18.75" customHeight="1" x14ac:dyDescent="0.2">
      <c r="B50" s="146" t="s">
        <v>113</v>
      </c>
      <c r="C50" s="7"/>
      <c r="D50" s="7"/>
      <c r="E50" s="7"/>
      <c r="F50" s="7"/>
      <c r="G50" s="7"/>
      <c r="H50" s="7"/>
      <c r="I50" s="7"/>
      <c r="J50" s="7"/>
      <c r="K50" s="7"/>
      <c r="L50" s="7"/>
      <c r="M50" s="145"/>
      <c r="N50" s="61"/>
      <c r="O50" s="61"/>
      <c r="P50" s="61"/>
      <c r="Q50" s="61"/>
      <c r="R50" s="61"/>
      <c r="S50" s="61"/>
      <c r="T50" s="61"/>
      <c r="U50" s="61"/>
      <c r="V50" s="61"/>
    </row>
    <row r="51" spans="2:22" ht="18.75" customHeight="1" x14ac:dyDescent="0.2">
      <c r="B51" s="382" t="s">
        <v>238</v>
      </c>
      <c r="C51" s="383"/>
      <c r="D51" s="383"/>
      <c r="E51" s="383"/>
      <c r="F51" s="383"/>
      <c r="G51" s="383"/>
      <c r="H51" s="383"/>
      <c r="I51" s="383"/>
      <c r="J51" s="383"/>
      <c r="K51" s="383"/>
      <c r="L51" s="383"/>
      <c r="M51" s="145"/>
      <c r="N51" s="61"/>
      <c r="O51" s="61"/>
      <c r="P51" s="61"/>
      <c r="Q51" s="61"/>
      <c r="R51" s="61"/>
      <c r="S51" s="61"/>
      <c r="T51" s="61"/>
      <c r="U51" s="61"/>
      <c r="V51" s="61"/>
    </row>
    <row r="52" spans="2:22" ht="18.75" customHeight="1" x14ac:dyDescent="0.2">
      <c r="B52" s="382"/>
      <c r="C52" s="383"/>
      <c r="D52" s="383"/>
      <c r="E52" s="383"/>
      <c r="F52" s="383"/>
      <c r="G52" s="383"/>
      <c r="H52" s="383"/>
      <c r="I52" s="383"/>
      <c r="J52" s="383"/>
      <c r="K52" s="383"/>
      <c r="L52" s="383"/>
      <c r="M52" s="145"/>
      <c r="N52" s="61"/>
      <c r="O52" s="61"/>
      <c r="P52" s="61"/>
      <c r="Q52" s="61"/>
      <c r="R52" s="61"/>
      <c r="S52" s="61"/>
      <c r="T52" s="61"/>
      <c r="U52" s="61"/>
      <c r="V52" s="61"/>
    </row>
    <row r="53" spans="2:22" ht="18.75" customHeight="1" thickBot="1" x14ac:dyDescent="0.25">
      <c r="B53" s="382"/>
      <c r="C53" s="383"/>
      <c r="D53" s="383"/>
      <c r="E53" s="383"/>
      <c r="F53" s="383"/>
      <c r="G53" s="383"/>
      <c r="H53" s="383"/>
      <c r="I53" s="383"/>
      <c r="J53" s="383"/>
      <c r="K53" s="383"/>
      <c r="L53" s="383"/>
      <c r="M53" s="145"/>
      <c r="N53" s="61"/>
      <c r="O53" s="61"/>
      <c r="P53" s="61"/>
      <c r="Q53" s="61"/>
      <c r="R53" s="61"/>
      <c r="S53" s="61"/>
      <c r="T53" s="61"/>
      <c r="U53" s="61"/>
      <c r="V53" s="61"/>
    </row>
    <row r="54" spans="2:22" ht="15.75" thickBot="1" x14ac:dyDescent="0.3">
      <c r="B54" s="361" t="s">
        <v>103</v>
      </c>
      <c r="C54" s="362"/>
      <c r="D54" s="362"/>
      <c r="E54" s="362"/>
      <c r="F54" s="362"/>
      <c r="G54" s="362"/>
      <c r="H54" s="362"/>
      <c r="I54" s="362"/>
      <c r="J54" s="362"/>
      <c r="K54" s="362"/>
      <c r="L54" s="363"/>
      <c r="M54" s="145"/>
      <c r="N54" s="61"/>
      <c r="O54" s="61"/>
      <c r="P54" s="61"/>
      <c r="Q54" s="61"/>
      <c r="R54" s="61"/>
      <c r="S54" s="61"/>
      <c r="T54" s="61"/>
      <c r="U54" s="61"/>
      <c r="V54" s="61"/>
    </row>
    <row r="55" spans="2:22" ht="14.25" x14ac:dyDescent="0.2">
      <c r="B55" s="364" t="s">
        <v>104</v>
      </c>
      <c r="C55" s="365"/>
      <c r="D55" s="365"/>
      <c r="E55" s="365"/>
      <c r="F55" s="365"/>
      <c r="G55" s="365"/>
      <c r="H55" s="365"/>
      <c r="I55" s="365"/>
      <c r="J55" s="365"/>
      <c r="K55" s="365"/>
      <c r="L55" s="366"/>
      <c r="M55" s="145"/>
      <c r="N55" s="61"/>
      <c r="O55" s="61"/>
      <c r="P55" s="61"/>
      <c r="Q55" s="61"/>
      <c r="R55" s="61"/>
      <c r="S55" s="61"/>
      <c r="T55" s="61"/>
      <c r="U55" s="61"/>
      <c r="V55" s="61"/>
    </row>
    <row r="56" spans="2:22" ht="15" thickBot="1" x14ac:dyDescent="0.25">
      <c r="B56" s="367"/>
      <c r="C56" s="368"/>
      <c r="D56" s="368"/>
      <c r="E56" s="368"/>
      <c r="F56" s="368"/>
      <c r="G56" s="368"/>
      <c r="H56" s="368"/>
      <c r="I56" s="368"/>
      <c r="J56" s="368"/>
      <c r="K56" s="368"/>
      <c r="L56" s="369"/>
      <c r="M56" s="145"/>
      <c r="N56" s="61"/>
      <c r="O56" s="61"/>
      <c r="P56" s="61"/>
      <c r="Q56" s="61"/>
      <c r="R56" s="61"/>
      <c r="S56" s="61"/>
      <c r="T56" s="61"/>
      <c r="U56" s="61"/>
      <c r="V56" s="61"/>
    </row>
    <row r="57" spans="2:22" ht="14.25" x14ac:dyDescent="0.2">
      <c r="B57" s="146"/>
      <c r="C57" s="7"/>
      <c r="D57" s="7"/>
      <c r="E57" s="7"/>
      <c r="F57" s="7"/>
      <c r="G57" s="7"/>
      <c r="H57" s="7"/>
      <c r="I57" s="7"/>
      <c r="J57" s="7"/>
      <c r="K57" s="7"/>
      <c r="L57" s="7"/>
      <c r="M57" s="145"/>
      <c r="N57" s="61"/>
      <c r="O57" s="61"/>
      <c r="P57" s="61"/>
      <c r="Q57" s="61"/>
      <c r="R57" s="61"/>
      <c r="S57" s="61"/>
      <c r="T57" s="61"/>
      <c r="U57" s="61"/>
      <c r="V57" s="61"/>
    </row>
    <row r="58" spans="2:22" ht="15" thickBot="1" x14ac:dyDescent="0.25">
      <c r="B58" s="156"/>
      <c r="C58" s="157"/>
      <c r="D58" s="157"/>
      <c r="E58" s="157"/>
      <c r="F58" s="157"/>
      <c r="G58" s="157"/>
      <c r="H58" s="157"/>
      <c r="I58" s="157"/>
      <c r="J58" s="157"/>
      <c r="K58" s="157"/>
      <c r="L58" s="157"/>
      <c r="M58" s="158"/>
      <c r="N58" s="61"/>
      <c r="O58" s="61"/>
      <c r="P58" s="61"/>
      <c r="Q58" s="61"/>
      <c r="R58" s="61"/>
      <c r="S58" s="61"/>
      <c r="T58" s="61"/>
      <c r="U58" s="61"/>
      <c r="V58" s="61"/>
    </row>
    <row r="59" spans="2:22" ht="14.25" x14ac:dyDescent="0.2">
      <c r="B59" s="7"/>
      <c r="C59" s="7"/>
      <c r="D59" s="7"/>
      <c r="E59" s="7"/>
      <c r="F59" s="7"/>
      <c r="G59" s="7"/>
      <c r="H59" s="7"/>
      <c r="I59" s="7"/>
      <c r="J59" s="7"/>
      <c r="K59" s="7"/>
      <c r="L59" s="7"/>
      <c r="M59" s="7"/>
      <c r="N59" s="61"/>
      <c r="O59" s="61"/>
      <c r="P59" s="61"/>
      <c r="Q59" s="61"/>
      <c r="R59" s="61"/>
      <c r="S59" s="61"/>
      <c r="T59" s="61"/>
      <c r="U59" s="61"/>
      <c r="V59" s="61"/>
    </row>
    <row r="60" spans="2:22" ht="14.25" x14ac:dyDescent="0.2">
      <c r="B60" s="7"/>
      <c r="C60" s="7"/>
      <c r="D60" s="7"/>
      <c r="E60" s="7"/>
      <c r="F60" s="7"/>
      <c r="G60" s="7"/>
      <c r="H60" s="7"/>
      <c r="I60" s="7"/>
      <c r="J60" s="7"/>
      <c r="K60" s="7"/>
      <c r="L60" s="7"/>
      <c r="M60" s="7"/>
      <c r="N60" s="61"/>
      <c r="O60" s="61"/>
      <c r="P60" s="61"/>
      <c r="Q60" s="61"/>
      <c r="R60" s="61"/>
      <c r="S60" s="61"/>
      <c r="T60" s="61"/>
      <c r="U60" s="61"/>
      <c r="V60" s="61"/>
    </row>
    <row r="61" spans="2:22" ht="14.25" x14ac:dyDescent="0.2">
      <c r="B61" s="7"/>
      <c r="C61" s="7"/>
      <c r="D61" s="7"/>
      <c r="E61" s="7"/>
      <c r="F61" s="7"/>
      <c r="G61" s="7"/>
      <c r="H61" s="7"/>
      <c r="I61" s="7"/>
      <c r="J61" s="7"/>
      <c r="K61" s="7"/>
      <c r="L61" s="7"/>
      <c r="M61" s="7"/>
      <c r="N61" s="61"/>
      <c r="O61" s="61"/>
      <c r="P61" s="61"/>
      <c r="Q61" s="61"/>
      <c r="R61" s="61"/>
      <c r="S61" s="61"/>
      <c r="T61" s="61"/>
      <c r="U61" s="61"/>
      <c r="V61" s="61"/>
    </row>
    <row r="62" spans="2:22" ht="14.25" x14ac:dyDescent="0.2">
      <c r="B62" s="7"/>
      <c r="C62" s="7"/>
      <c r="D62" s="7"/>
      <c r="E62" s="7"/>
      <c r="F62" s="7"/>
      <c r="G62" s="7"/>
      <c r="H62" s="7"/>
      <c r="I62" s="7"/>
      <c r="J62" s="7"/>
      <c r="K62" s="7"/>
      <c r="L62" s="7"/>
      <c r="M62" s="7"/>
      <c r="N62" s="61"/>
      <c r="O62" s="61"/>
      <c r="P62" s="61"/>
      <c r="Q62" s="61"/>
      <c r="R62" s="61"/>
      <c r="S62" s="61"/>
      <c r="T62" s="61"/>
      <c r="U62" s="61"/>
      <c r="V62" s="61"/>
    </row>
    <row r="63" spans="2:22" ht="14.25" x14ac:dyDescent="0.2">
      <c r="B63" s="7"/>
      <c r="C63" s="7"/>
      <c r="D63" s="7"/>
      <c r="E63" s="7"/>
      <c r="F63" s="7"/>
      <c r="G63" s="7"/>
      <c r="H63" s="7"/>
      <c r="I63" s="7"/>
      <c r="J63" s="7"/>
      <c r="K63" s="7"/>
      <c r="L63" s="7"/>
      <c r="M63" s="7"/>
      <c r="N63" s="61"/>
      <c r="O63" s="61"/>
      <c r="P63" s="61"/>
      <c r="Q63" s="61"/>
      <c r="R63" s="61"/>
      <c r="S63" s="61"/>
      <c r="T63" s="61"/>
      <c r="U63" s="61"/>
      <c r="V63" s="61"/>
    </row>
    <row r="64" spans="2:22" ht="14.25" x14ac:dyDescent="0.2">
      <c r="B64" s="7"/>
      <c r="C64" s="7"/>
      <c r="D64" s="7"/>
      <c r="E64" s="7"/>
      <c r="F64" s="7"/>
      <c r="G64" s="7"/>
      <c r="H64" s="7"/>
      <c r="I64" s="7"/>
      <c r="J64" s="7"/>
      <c r="K64" s="7"/>
      <c r="L64" s="7"/>
      <c r="M64" s="7"/>
      <c r="N64" s="61"/>
      <c r="O64" s="61"/>
      <c r="P64" s="61"/>
      <c r="Q64" s="61"/>
      <c r="R64" s="61"/>
      <c r="S64" s="61"/>
      <c r="T64" s="61"/>
      <c r="U64" s="61"/>
      <c r="V64" s="61"/>
    </row>
    <row r="65" spans="2:68" ht="14.25" x14ac:dyDescent="0.2">
      <c r="B65" s="7"/>
      <c r="C65" s="7"/>
      <c r="D65" s="7"/>
      <c r="E65" s="7"/>
      <c r="F65" s="7"/>
      <c r="G65" s="7"/>
      <c r="H65" s="7"/>
      <c r="I65" s="7"/>
      <c r="J65" s="7"/>
      <c r="K65" s="7"/>
      <c r="L65" s="7"/>
      <c r="M65" s="7"/>
      <c r="N65" s="61"/>
      <c r="O65" s="61"/>
      <c r="P65" s="61"/>
      <c r="Q65" s="61"/>
      <c r="R65" s="61"/>
      <c r="S65" s="61"/>
      <c r="T65" s="61"/>
      <c r="U65" s="61"/>
      <c r="V65" s="61"/>
    </row>
    <row r="66" spans="2:68" ht="14.25" x14ac:dyDescent="0.2">
      <c r="B66" s="7"/>
      <c r="C66" s="7"/>
      <c r="D66" s="7"/>
      <c r="E66" s="7"/>
      <c r="F66" s="7"/>
      <c r="G66" s="7"/>
      <c r="H66" s="7"/>
      <c r="I66" s="7"/>
      <c r="J66" s="7"/>
      <c r="K66" s="7"/>
      <c r="L66" s="7"/>
      <c r="M66" s="7"/>
      <c r="N66" s="61"/>
      <c r="O66" s="61"/>
      <c r="P66" s="61"/>
      <c r="Q66" s="61"/>
      <c r="R66" s="61"/>
      <c r="S66" s="61"/>
      <c r="T66" s="61"/>
      <c r="U66" s="61"/>
      <c r="V66" s="61"/>
    </row>
    <row r="67" spans="2:68" ht="14.25" x14ac:dyDescent="0.2">
      <c r="B67" s="7"/>
      <c r="C67" s="7"/>
      <c r="D67" s="7"/>
      <c r="E67" s="7"/>
      <c r="F67" s="7"/>
      <c r="G67" s="7"/>
      <c r="H67" s="7"/>
      <c r="I67" s="7"/>
      <c r="J67" s="7"/>
      <c r="K67" s="7"/>
      <c r="L67" s="7"/>
      <c r="M67" s="7"/>
      <c r="N67" s="61"/>
      <c r="O67" s="61"/>
      <c r="P67" s="61"/>
      <c r="Q67" s="61"/>
      <c r="R67" s="61"/>
      <c r="S67" s="61"/>
      <c r="T67" s="61"/>
      <c r="U67" s="61"/>
      <c r="V67" s="61"/>
    </row>
    <row r="68" spans="2:68" ht="14.25" x14ac:dyDescent="0.2">
      <c r="B68" s="7"/>
      <c r="C68" s="7"/>
      <c r="D68" s="7"/>
      <c r="E68" s="7"/>
      <c r="F68" s="7"/>
      <c r="G68" s="7"/>
      <c r="H68" s="7"/>
      <c r="I68" s="7"/>
      <c r="J68" s="7"/>
      <c r="K68" s="7"/>
      <c r="L68" s="7"/>
      <c r="M68" s="7"/>
      <c r="N68" s="61"/>
      <c r="O68" s="61"/>
      <c r="P68" s="61"/>
      <c r="Q68" s="61"/>
      <c r="R68" s="61"/>
      <c r="S68" s="61"/>
      <c r="T68" s="61"/>
      <c r="U68" s="61"/>
      <c r="V68" s="61"/>
    </row>
    <row r="69" spans="2:68" ht="14.25" x14ac:dyDescent="0.2">
      <c r="B69" s="7"/>
      <c r="C69" s="7"/>
      <c r="D69" s="7"/>
      <c r="E69" s="7"/>
      <c r="F69" s="7"/>
      <c r="G69" s="7"/>
      <c r="H69" s="7"/>
      <c r="I69" s="7"/>
      <c r="J69" s="7"/>
      <c r="K69" s="7"/>
      <c r="L69" s="7"/>
      <c r="M69" s="7"/>
      <c r="N69" s="61"/>
      <c r="O69" s="61"/>
      <c r="P69" s="61"/>
      <c r="Q69" s="61"/>
      <c r="R69" s="61"/>
      <c r="S69" s="61"/>
      <c r="T69" s="61"/>
      <c r="U69" s="61"/>
      <c r="V69" s="61"/>
    </row>
    <row r="70" spans="2:68" ht="14.25" x14ac:dyDescent="0.2">
      <c r="B70" s="7"/>
      <c r="C70" s="7"/>
      <c r="D70" s="7"/>
      <c r="E70" s="7"/>
      <c r="F70" s="7"/>
      <c r="G70" s="7"/>
      <c r="H70" s="7"/>
      <c r="I70" s="7"/>
      <c r="J70" s="7"/>
      <c r="K70" s="7"/>
      <c r="L70" s="7"/>
      <c r="M70" s="7"/>
      <c r="N70" s="61"/>
      <c r="O70" s="61"/>
      <c r="P70" s="61"/>
      <c r="Q70" s="61"/>
      <c r="R70" s="61"/>
      <c r="S70" s="61"/>
      <c r="T70" s="61"/>
      <c r="U70" s="61"/>
      <c r="V70" s="61"/>
    </row>
    <row r="71" spans="2:68" ht="14.25" x14ac:dyDescent="0.2">
      <c r="B71" s="61"/>
      <c r="C71" s="61"/>
      <c r="D71" s="61"/>
      <c r="E71" s="61"/>
      <c r="F71" s="61"/>
      <c r="G71" s="7"/>
      <c r="H71" s="7"/>
      <c r="I71" s="7"/>
      <c r="J71" s="7"/>
      <c r="K71" s="7"/>
      <c r="L71" s="7"/>
      <c r="M71" s="7"/>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row>
    <row r="72" spans="2:68" ht="14.25" x14ac:dyDescent="0.2">
      <c r="B72" s="61"/>
      <c r="C72" s="61"/>
      <c r="D72" s="61"/>
      <c r="E72" s="61"/>
      <c r="F72" s="61"/>
      <c r="G72" s="7"/>
      <c r="H72" s="7"/>
      <c r="I72" s="7"/>
      <c r="J72" s="7"/>
      <c r="K72" s="7"/>
      <c r="L72" s="7"/>
      <c r="M72" s="7"/>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row>
    <row r="73" spans="2:68" ht="14.25" x14ac:dyDescent="0.2">
      <c r="B73" s="61"/>
      <c r="C73" s="61"/>
      <c r="D73" s="61"/>
      <c r="E73" s="61"/>
      <c r="F73" s="61"/>
      <c r="G73" s="7"/>
      <c r="H73" s="7"/>
      <c r="I73" s="7"/>
      <c r="J73" s="7"/>
      <c r="K73" s="7"/>
      <c r="L73" s="7"/>
      <c r="M73" s="7"/>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row>
    <row r="74" spans="2:68" ht="14.25" x14ac:dyDescent="0.2">
      <c r="B74" s="7"/>
      <c r="C74" s="7"/>
      <c r="D74" s="7"/>
      <c r="E74" s="7"/>
      <c r="F74" s="7"/>
      <c r="G74" s="7"/>
      <c r="H74" s="7"/>
      <c r="I74" s="7"/>
      <c r="J74" s="7"/>
      <c r="K74" s="7"/>
      <c r="L74" s="7"/>
      <c r="M74" s="7"/>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row>
    <row r="75" spans="2:68" ht="14.25" x14ac:dyDescent="0.2">
      <c r="B75" s="7"/>
      <c r="C75" s="7"/>
      <c r="D75" s="7"/>
      <c r="E75" s="7"/>
      <c r="F75" s="7"/>
      <c r="G75" s="7"/>
      <c r="H75" s="7"/>
      <c r="I75" s="7"/>
      <c r="J75" s="7"/>
      <c r="K75" s="7"/>
      <c r="L75" s="7"/>
      <c r="M75" s="7"/>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row>
    <row r="76" spans="2:68" x14ac:dyDescent="0.2">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row>
    <row r="77" spans="2:68" x14ac:dyDescent="0.2">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row>
    <row r="78" spans="2:68" x14ac:dyDescent="0.2">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row>
    <row r="79" spans="2:68" x14ac:dyDescent="0.2">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row>
    <row r="80" spans="2:68" x14ac:dyDescent="0.2">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row>
    <row r="81" spans="2:68" x14ac:dyDescent="0.2">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row>
    <row r="82" spans="2:68" x14ac:dyDescent="0.2">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row>
    <row r="83" spans="2:68" x14ac:dyDescent="0.2">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row>
    <row r="84" spans="2:68" x14ac:dyDescent="0.2">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row>
    <row r="85" spans="2:68" x14ac:dyDescent="0.2">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row>
    <row r="86" spans="2:68" x14ac:dyDescent="0.2">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row>
    <row r="87" spans="2:68" x14ac:dyDescent="0.2">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row>
    <row r="88" spans="2:68" x14ac:dyDescent="0.2">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row>
    <row r="89" spans="2:68" x14ac:dyDescent="0.2">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row>
    <row r="90" spans="2:68" x14ac:dyDescent="0.2">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row>
    <row r="91" spans="2:68" x14ac:dyDescent="0.2">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row>
    <row r="92" spans="2:68" x14ac:dyDescent="0.2">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row>
    <row r="93" spans="2:68" x14ac:dyDescent="0.2">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row>
    <row r="94" spans="2:68" x14ac:dyDescent="0.2">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row>
    <row r="95" spans="2:68" x14ac:dyDescent="0.2">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row>
    <row r="96" spans="2:68" x14ac:dyDescent="0.2">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row>
    <row r="97" spans="2:68" x14ac:dyDescent="0.2">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row>
    <row r="98" spans="2:68" x14ac:dyDescent="0.2">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row>
    <row r="99" spans="2:68" x14ac:dyDescent="0.2">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row>
    <row r="100" spans="2:68" x14ac:dyDescent="0.2">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row>
    <row r="101" spans="2:68" x14ac:dyDescent="0.2">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row>
    <row r="102" spans="2:68" x14ac:dyDescent="0.2">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row>
    <row r="103" spans="2:68" x14ac:dyDescent="0.2">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row>
    <row r="104" spans="2:68" x14ac:dyDescent="0.2">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row>
    <row r="105" spans="2:68" x14ac:dyDescent="0.2">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row>
    <row r="106" spans="2:68" x14ac:dyDescent="0.2">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row>
    <row r="107" spans="2:68" x14ac:dyDescent="0.2">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row>
    <row r="108" spans="2:68" x14ac:dyDescent="0.2">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row>
    <row r="109" spans="2:68" x14ac:dyDescent="0.2">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row>
    <row r="110" spans="2:68" x14ac:dyDescent="0.2">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row>
    <row r="111" spans="2:68" x14ac:dyDescent="0.2">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row>
    <row r="112" spans="2:68" x14ac:dyDescent="0.2">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row>
    <row r="113" spans="2:68" x14ac:dyDescent="0.2">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row>
    <row r="114" spans="2:68" x14ac:dyDescent="0.2">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row>
    <row r="115" spans="2:68" x14ac:dyDescent="0.2">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row>
    <row r="116" spans="2:68" x14ac:dyDescent="0.2">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row>
    <row r="117" spans="2:68" x14ac:dyDescent="0.2">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row>
    <row r="118" spans="2:68" x14ac:dyDescent="0.2">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row>
    <row r="119" spans="2:68" x14ac:dyDescent="0.2">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row>
    <row r="120" spans="2:68" x14ac:dyDescent="0.2">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row>
    <row r="121" spans="2:68" x14ac:dyDescent="0.2">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row>
    <row r="122" spans="2:68" x14ac:dyDescent="0.2">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row>
    <row r="123" spans="2:68" x14ac:dyDescent="0.2">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row>
    <row r="124" spans="2:68" x14ac:dyDescent="0.2">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c r="BO124" s="61"/>
      <c r="BP124" s="61"/>
    </row>
    <row r="125" spans="2:68" x14ac:dyDescent="0.2">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row>
    <row r="126" spans="2:68" x14ac:dyDescent="0.2">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c r="BN126" s="61"/>
      <c r="BO126" s="61"/>
      <c r="BP126" s="61"/>
    </row>
    <row r="127" spans="2:68" x14ac:dyDescent="0.2">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c r="BN127" s="61"/>
      <c r="BO127" s="61"/>
      <c r="BP127" s="61"/>
    </row>
    <row r="128" spans="2:68" x14ac:dyDescent="0.2">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61"/>
      <c r="BO128" s="61"/>
      <c r="BP128" s="61"/>
    </row>
    <row r="129" spans="2:68" x14ac:dyDescent="0.2">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row>
    <row r="130" spans="2:68" x14ac:dyDescent="0.2">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row>
    <row r="131" spans="2:68" x14ac:dyDescent="0.2">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c r="BN131" s="61"/>
      <c r="BO131" s="61"/>
      <c r="BP131" s="61"/>
    </row>
    <row r="132" spans="2:68" x14ac:dyDescent="0.2">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row>
    <row r="133" spans="2:68" x14ac:dyDescent="0.2">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row>
    <row r="134" spans="2:68" x14ac:dyDescent="0.2">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c r="BN134" s="61"/>
      <c r="BO134" s="61"/>
      <c r="BP134" s="61"/>
    </row>
    <row r="135" spans="2:68" x14ac:dyDescent="0.2">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row>
    <row r="136" spans="2:68" x14ac:dyDescent="0.2">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row>
    <row r="137" spans="2:68" x14ac:dyDescent="0.2">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row>
    <row r="138" spans="2:68" x14ac:dyDescent="0.2">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row>
    <row r="139" spans="2:68" x14ac:dyDescent="0.2">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row>
    <row r="140" spans="2:68" x14ac:dyDescent="0.2">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row>
    <row r="141" spans="2:68" x14ac:dyDescent="0.2">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row>
    <row r="142" spans="2:68" x14ac:dyDescent="0.2">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row>
    <row r="143" spans="2:68" x14ac:dyDescent="0.2">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row>
    <row r="144" spans="2:68" x14ac:dyDescent="0.2">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row>
    <row r="145" spans="2:68" x14ac:dyDescent="0.2">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row>
    <row r="146" spans="2:68" x14ac:dyDescent="0.2">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row>
    <row r="147" spans="2:68" x14ac:dyDescent="0.2">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row>
    <row r="148" spans="2:68" x14ac:dyDescent="0.2">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row>
    <row r="149" spans="2:68" x14ac:dyDescent="0.2">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row>
    <row r="150" spans="2:68" x14ac:dyDescent="0.2">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row>
    <row r="151" spans="2:68" x14ac:dyDescent="0.2">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row>
    <row r="152" spans="2:68" x14ac:dyDescent="0.2">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row>
    <row r="153" spans="2:68" x14ac:dyDescent="0.2">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row>
    <row r="154" spans="2:68" x14ac:dyDescent="0.2">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row>
    <row r="155" spans="2:68" x14ac:dyDescent="0.2">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row>
    <row r="156" spans="2:68" x14ac:dyDescent="0.2">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row>
    <row r="157" spans="2:68" x14ac:dyDescent="0.2">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row>
    <row r="158" spans="2:68" x14ac:dyDescent="0.2">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row>
    <row r="159" spans="2:68" x14ac:dyDescent="0.2">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row>
    <row r="160" spans="2:68" x14ac:dyDescent="0.2">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row>
    <row r="161" spans="2:68" x14ac:dyDescent="0.2">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row>
    <row r="162" spans="2:68" x14ac:dyDescent="0.2">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row>
    <row r="163" spans="2:68" x14ac:dyDescent="0.2">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row>
    <row r="164" spans="2:68" x14ac:dyDescent="0.2">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row>
    <row r="165" spans="2:68" x14ac:dyDescent="0.2">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row>
    <row r="166" spans="2:68" x14ac:dyDescent="0.2">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row>
    <row r="167" spans="2:68" x14ac:dyDescent="0.2">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row>
    <row r="168" spans="2:68" x14ac:dyDescent="0.2">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row>
    <row r="169" spans="2:68" x14ac:dyDescent="0.2">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row>
    <row r="170" spans="2:68" x14ac:dyDescent="0.2">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row>
    <row r="171" spans="2:68" x14ac:dyDescent="0.2">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row>
    <row r="172" spans="2:68" x14ac:dyDescent="0.2">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row>
    <row r="173" spans="2:68" x14ac:dyDescent="0.2">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row>
    <row r="174" spans="2:68" x14ac:dyDescent="0.2">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row>
    <row r="175" spans="2:68" x14ac:dyDescent="0.2">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row>
    <row r="176" spans="2:68" x14ac:dyDescent="0.2">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row>
    <row r="177" spans="2:68" x14ac:dyDescent="0.2">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row>
    <row r="178" spans="2:68" x14ac:dyDescent="0.2">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row>
    <row r="179" spans="2:68" x14ac:dyDescent="0.2">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row>
    <row r="180" spans="2:68" x14ac:dyDescent="0.2">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row>
    <row r="181" spans="2:68" x14ac:dyDescent="0.2">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row>
    <row r="182" spans="2:68" x14ac:dyDescent="0.2">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row>
    <row r="183" spans="2:68" x14ac:dyDescent="0.2">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row>
    <row r="184" spans="2:68" x14ac:dyDescent="0.2">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row>
    <row r="185" spans="2:68" x14ac:dyDescent="0.2">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row>
    <row r="186" spans="2:68" x14ac:dyDescent="0.2">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row>
    <row r="187" spans="2:68" x14ac:dyDescent="0.2">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row>
    <row r="188" spans="2:68" x14ac:dyDescent="0.2">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row>
    <row r="189" spans="2:68" x14ac:dyDescent="0.2">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row>
    <row r="190" spans="2:68" x14ac:dyDescent="0.2">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row>
    <row r="191" spans="2:68" x14ac:dyDescent="0.2">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row>
    <row r="192" spans="2:68" x14ac:dyDescent="0.2">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row>
    <row r="193" spans="2:68" x14ac:dyDescent="0.2">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row>
    <row r="194" spans="2:68" x14ac:dyDescent="0.2">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row>
    <row r="195" spans="2:68" x14ac:dyDescent="0.2">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row>
    <row r="196" spans="2:68" x14ac:dyDescent="0.2">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row>
    <row r="197" spans="2:68" x14ac:dyDescent="0.2">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row>
    <row r="198" spans="2:68" x14ac:dyDescent="0.2">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row>
    <row r="199" spans="2:68" x14ac:dyDescent="0.2">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row>
    <row r="200" spans="2:68" x14ac:dyDescent="0.2">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row>
    <row r="201" spans="2:68" x14ac:dyDescent="0.2">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c r="BN201" s="61"/>
      <c r="BO201" s="61"/>
      <c r="BP201" s="61"/>
    </row>
    <row r="202" spans="2:68" x14ac:dyDescent="0.2">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row>
    <row r="203" spans="2:68" x14ac:dyDescent="0.2">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c r="BN203" s="61"/>
      <c r="BO203" s="61"/>
      <c r="BP203" s="61"/>
    </row>
    <row r="204" spans="2:68" x14ac:dyDescent="0.2">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row>
    <row r="205" spans="2:68" x14ac:dyDescent="0.2">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row>
    <row r="206" spans="2:68" x14ac:dyDescent="0.2">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row>
    <row r="207" spans="2:68" x14ac:dyDescent="0.2">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row>
    <row r="208" spans="2:68" x14ac:dyDescent="0.2">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row>
    <row r="209" spans="2:68" x14ac:dyDescent="0.2">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row>
    <row r="210" spans="2:68" x14ac:dyDescent="0.2">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c r="BN210" s="61"/>
      <c r="BO210" s="61"/>
      <c r="BP210" s="61"/>
    </row>
    <row r="211" spans="2:68" x14ac:dyDescent="0.2">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c r="BN211" s="61"/>
      <c r="BO211" s="61"/>
      <c r="BP211" s="61"/>
    </row>
    <row r="212" spans="2:68" x14ac:dyDescent="0.2">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c r="BN212" s="61"/>
      <c r="BO212" s="61"/>
      <c r="BP212" s="61"/>
    </row>
    <row r="213" spans="2:68" x14ac:dyDescent="0.2">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row>
    <row r="214" spans="2:68" x14ac:dyDescent="0.2">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row>
    <row r="215" spans="2:68" x14ac:dyDescent="0.2">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row>
    <row r="216" spans="2:68" x14ac:dyDescent="0.2">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row>
    <row r="217" spans="2:68" x14ac:dyDescent="0.2">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c r="BO217" s="61"/>
      <c r="BP217" s="61"/>
    </row>
    <row r="218" spans="2:68" x14ac:dyDescent="0.2">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row>
    <row r="219" spans="2:68" x14ac:dyDescent="0.2">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c r="BO219" s="61"/>
      <c r="BP219" s="61"/>
    </row>
    <row r="220" spans="2:68" x14ac:dyDescent="0.2">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c r="BN220" s="61"/>
      <c r="BO220" s="61"/>
      <c r="BP220" s="61"/>
    </row>
    <row r="221" spans="2:68" x14ac:dyDescent="0.2">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c r="BN221" s="61"/>
      <c r="BO221" s="61"/>
      <c r="BP221" s="61"/>
    </row>
    <row r="222" spans="2:68" x14ac:dyDescent="0.2">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row>
    <row r="223" spans="2:68" x14ac:dyDescent="0.2">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row>
    <row r="224" spans="2:68" x14ac:dyDescent="0.2">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row>
    <row r="225" spans="2:68" x14ac:dyDescent="0.2">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row>
    <row r="226" spans="2:68" x14ac:dyDescent="0.2">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row>
    <row r="227" spans="2:68" x14ac:dyDescent="0.2">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row>
    <row r="228" spans="2:68" x14ac:dyDescent="0.2">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row>
    <row r="229" spans="2:68" x14ac:dyDescent="0.2">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row>
    <row r="230" spans="2:68" x14ac:dyDescent="0.2">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row>
    <row r="231" spans="2:68" x14ac:dyDescent="0.2">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c r="BN231" s="61"/>
      <c r="BO231" s="61"/>
      <c r="BP231" s="61"/>
    </row>
    <row r="232" spans="2:68" x14ac:dyDescent="0.2">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row>
    <row r="233" spans="2:68" x14ac:dyDescent="0.2">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row>
    <row r="234" spans="2:68" x14ac:dyDescent="0.2">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row>
    <row r="235" spans="2:68" x14ac:dyDescent="0.2">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row>
    <row r="236" spans="2:68" x14ac:dyDescent="0.2">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row>
    <row r="237" spans="2:68" x14ac:dyDescent="0.2">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row>
    <row r="238" spans="2:68" x14ac:dyDescent="0.2">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row>
    <row r="239" spans="2:68" x14ac:dyDescent="0.2">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row>
    <row r="240" spans="2:68" x14ac:dyDescent="0.2">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row>
    <row r="241" spans="2:68" x14ac:dyDescent="0.2">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row>
    <row r="242" spans="2:68" x14ac:dyDescent="0.2">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row>
    <row r="243" spans="2:68" x14ac:dyDescent="0.2">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row>
    <row r="244" spans="2:68" x14ac:dyDescent="0.2">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row>
    <row r="245" spans="2:68" x14ac:dyDescent="0.2">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row>
    <row r="246" spans="2:68" x14ac:dyDescent="0.2">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row>
    <row r="247" spans="2:68" x14ac:dyDescent="0.2">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row>
    <row r="248" spans="2:68" x14ac:dyDescent="0.2">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row>
    <row r="249" spans="2:68" x14ac:dyDescent="0.2">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row>
    <row r="250" spans="2:68" x14ac:dyDescent="0.2">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row>
    <row r="251" spans="2:68" x14ac:dyDescent="0.2">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row>
    <row r="252" spans="2:68" x14ac:dyDescent="0.2">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row>
    <row r="253" spans="2:68" x14ac:dyDescent="0.2">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row>
    <row r="254" spans="2:68" x14ac:dyDescent="0.2">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row>
    <row r="255" spans="2:68" x14ac:dyDescent="0.2">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row>
    <row r="256" spans="2:68" x14ac:dyDescent="0.2">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row>
    <row r="257" spans="2:68" x14ac:dyDescent="0.2">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row>
    <row r="258" spans="2:68" x14ac:dyDescent="0.2">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row>
    <row r="259" spans="2:68" x14ac:dyDescent="0.2">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row>
    <row r="260" spans="2:68" x14ac:dyDescent="0.2">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row>
    <row r="261" spans="2:68" x14ac:dyDescent="0.2">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row>
    <row r="262" spans="2:68" x14ac:dyDescent="0.2">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row>
    <row r="263" spans="2:68" x14ac:dyDescent="0.2">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row>
    <row r="264" spans="2:68" x14ac:dyDescent="0.2">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row>
    <row r="265" spans="2:68" x14ac:dyDescent="0.2">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row>
    <row r="266" spans="2:68" x14ac:dyDescent="0.2">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row>
    <row r="267" spans="2:68" x14ac:dyDescent="0.2">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row>
    <row r="268" spans="2:68" x14ac:dyDescent="0.2">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row>
    <row r="269" spans="2:68" x14ac:dyDescent="0.2">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row>
    <row r="270" spans="2:68" x14ac:dyDescent="0.2">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row>
    <row r="271" spans="2:68" x14ac:dyDescent="0.2">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row>
    <row r="272" spans="2:68" x14ac:dyDescent="0.2">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row>
    <row r="273" spans="2:68" x14ac:dyDescent="0.2">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row>
    <row r="274" spans="2:68" x14ac:dyDescent="0.2">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row>
    <row r="275" spans="2:68" x14ac:dyDescent="0.2">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row>
    <row r="276" spans="2:68" x14ac:dyDescent="0.2">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row>
    <row r="277" spans="2:68" x14ac:dyDescent="0.2">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row>
    <row r="278" spans="2:68" x14ac:dyDescent="0.2">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row>
    <row r="279" spans="2:68" x14ac:dyDescent="0.2">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row>
    <row r="280" spans="2:68" x14ac:dyDescent="0.2">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row>
    <row r="281" spans="2:68" x14ac:dyDescent="0.2">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row>
    <row r="282" spans="2:68" x14ac:dyDescent="0.2">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row>
    <row r="283" spans="2:68" x14ac:dyDescent="0.2">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row>
    <row r="284" spans="2:68" x14ac:dyDescent="0.2">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row>
    <row r="285" spans="2:68" x14ac:dyDescent="0.2">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row>
    <row r="286" spans="2:68" x14ac:dyDescent="0.2">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row>
    <row r="287" spans="2:68" x14ac:dyDescent="0.2">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row>
    <row r="288" spans="2:68" x14ac:dyDescent="0.2">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row>
    <row r="289" spans="2:68" x14ac:dyDescent="0.2">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row>
    <row r="290" spans="2:68" x14ac:dyDescent="0.2">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row>
    <row r="291" spans="2:68" x14ac:dyDescent="0.2">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row>
    <row r="292" spans="2:68" x14ac:dyDescent="0.2">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row>
    <row r="293" spans="2:68" x14ac:dyDescent="0.2">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row>
    <row r="294" spans="2:68" x14ac:dyDescent="0.2">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row>
    <row r="295" spans="2:68" x14ac:dyDescent="0.2">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row>
    <row r="296" spans="2:68" x14ac:dyDescent="0.2">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row>
    <row r="297" spans="2:68" x14ac:dyDescent="0.2">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row>
    <row r="298" spans="2:68" x14ac:dyDescent="0.2">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row>
    <row r="299" spans="2:68" x14ac:dyDescent="0.2">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row>
    <row r="300" spans="2:68" x14ac:dyDescent="0.2">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c r="BN300" s="61"/>
      <c r="BO300" s="61"/>
      <c r="BP300" s="61"/>
    </row>
    <row r="301" spans="2:68" x14ac:dyDescent="0.2">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row>
    <row r="302" spans="2:68" x14ac:dyDescent="0.2">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row>
    <row r="303" spans="2:68" x14ac:dyDescent="0.2">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row>
    <row r="304" spans="2:68" x14ac:dyDescent="0.2">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row>
    <row r="305" spans="2:68" x14ac:dyDescent="0.2">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row>
    <row r="306" spans="2:68" x14ac:dyDescent="0.2">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row>
    <row r="307" spans="2:68" x14ac:dyDescent="0.2">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row>
    <row r="308" spans="2:68" x14ac:dyDescent="0.2">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row>
    <row r="309" spans="2:68" x14ac:dyDescent="0.2">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c r="BN309" s="61"/>
      <c r="BO309" s="61"/>
      <c r="BP309" s="61"/>
    </row>
    <row r="310" spans="2:68" x14ac:dyDescent="0.2">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c r="BN310" s="61"/>
      <c r="BO310" s="61"/>
      <c r="BP310" s="61"/>
    </row>
    <row r="311" spans="2:68" x14ac:dyDescent="0.2">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c r="BN311" s="61"/>
      <c r="BO311" s="61"/>
      <c r="BP311" s="61"/>
    </row>
    <row r="312" spans="2:68" x14ac:dyDescent="0.2">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row>
    <row r="313" spans="2:68" x14ac:dyDescent="0.2">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c r="BN313" s="61"/>
      <c r="BO313" s="61"/>
      <c r="BP313" s="61"/>
    </row>
    <row r="314" spans="2:68" x14ac:dyDescent="0.2">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c r="BN314" s="61"/>
      <c r="BO314" s="61"/>
      <c r="BP314" s="61"/>
    </row>
    <row r="315" spans="2:68" x14ac:dyDescent="0.2">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row>
    <row r="316" spans="2:68" x14ac:dyDescent="0.2">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row>
    <row r="317" spans="2:68" x14ac:dyDescent="0.2">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row>
    <row r="318" spans="2:68" x14ac:dyDescent="0.2">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row>
    <row r="319" spans="2:68" x14ac:dyDescent="0.2">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row>
    <row r="320" spans="2:68" x14ac:dyDescent="0.2">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row>
    <row r="321" spans="2:68" x14ac:dyDescent="0.2">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c r="BN321" s="61"/>
      <c r="BO321" s="61"/>
      <c r="BP321" s="61"/>
    </row>
    <row r="322" spans="2:68" x14ac:dyDescent="0.2">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c r="BN322" s="61"/>
      <c r="BO322" s="61"/>
      <c r="BP322" s="61"/>
    </row>
    <row r="323" spans="2:68" x14ac:dyDescent="0.2">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row>
    <row r="324" spans="2:68" x14ac:dyDescent="0.2">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row>
    <row r="325" spans="2:68" x14ac:dyDescent="0.2">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row>
    <row r="326" spans="2:68" x14ac:dyDescent="0.2">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row>
    <row r="327" spans="2:68" x14ac:dyDescent="0.2">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row>
    <row r="328" spans="2:68" x14ac:dyDescent="0.2">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row>
    <row r="329" spans="2:68" x14ac:dyDescent="0.2">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row>
    <row r="330" spans="2:68" x14ac:dyDescent="0.2">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row>
    <row r="331" spans="2:68" x14ac:dyDescent="0.2">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c r="BN331" s="61"/>
      <c r="BO331" s="61"/>
      <c r="BP331" s="61"/>
    </row>
    <row r="332" spans="2:68" x14ac:dyDescent="0.2">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c r="BN332" s="61"/>
      <c r="BO332" s="61"/>
      <c r="BP332" s="61"/>
    </row>
    <row r="333" spans="2:68" x14ac:dyDescent="0.2">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row>
    <row r="334" spans="2:68" x14ac:dyDescent="0.2">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row>
    <row r="335" spans="2:68" x14ac:dyDescent="0.2">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row>
    <row r="336" spans="2:68" x14ac:dyDescent="0.2">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row>
    <row r="337" spans="2:68" x14ac:dyDescent="0.2">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row>
    <row r="338" spans="2:68" x14ac:dyDescent="0.2">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row>
    <row r="339" spans="2:68" x14ac:dyDescent="0.2">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row>
    <row r="340" spans="2:68" x14ac:dyDescent="0.2">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row>
    <row r="341" spans="2:68" x14ac:dyDescent="0.2">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row>
    <row r="342" spans="2:68" x14ac:dyDescent="0.2">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row>
    <row r="343" spans="2:68" x14ac:dyDescent="0.2">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row>
    <row r="344" spans="2:68" x14ac:dyDescent="0.2">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row>
    <row r="345" spans="2:68" x14ac:dyDescent="0.2">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row>
    <row r="346" spans="2:68" x14ac:dyDescent="0.2">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row>
    <row r="347" spans="2:68" x14ac:dyDescent="0.2">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row>
    <row r="348" spans="2:68" x14ac:dyDescent="0.2">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row>
    <row r="349" spans="2:68" x14ac:dyDescent="0.2">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c r="BI349" s="61"/>
      <c r="BJ349" s="61"/>
      <c r="BK349" s="61"/>
      <c r="BL349" s="61"/>
      <c r="BM349" s="61"/>
      <c r="BN349" s="61"/>
      <c r="BO349" s="61"/>
      <c r="BP349" s="61"/>
    </row>
    <row r="350" spans="2:68" x14ac:dyDescent="0.2">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c r="BI350" s="61"/>
      <c r="BJ350" s="61"/>
      <c r="BK350" s="61"/>
      <c r="BL350" s="61"/>
      <c r="BM350" s="61"/>
      <c r="BN350" s="61"/>
      <c r="BO350" s="61"/>
      <c r="BP350" s="61"/>
    </row>
    <row r="351" spans="2:68" x14ac:dyDescent="0.2">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c r="BI351" s="61"/>
      <c r="BJ351" s="61"/>
      <c r="BK351" s="61"/>
      <c r="BL351" s="61"/>
      <c r="BM351" s="61"/>
      <c r="BN351" s="61"/>
      <c r="BO351" s="61"/>
      <c r="BP351" s="61"/>
    </row>
    <row r="352" spans="2:68" x14ac:dyDescent="0.2">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c r="BI352" s="61"/>
      <c r="BJ352" s="61"/>
      <c r="BK352" s="61"/>
      <c r="BL352" s="61"/>
      <c r="BM352" s="61"/>
      <c r="BN352" s="61"/>
      <c r="BO352" s="61"/>
      <c r="BP352" s="61"/>
    </row>
    <row r="353" spans="2:68" x14ac:dyDescent="0.2">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61"/>
      <c r="BI353" s="61"/>
      <c r="BJ353" s="61"/>
      <c r="BK353" s="61"/>
      <c r="BL353" s="61"/>
      <c r="BM353" s="61"/>
      <c r="BN353" s="61"/>
      <c r="BO353" s="61"/>
      <c r="BP353" s="61"/>
    </row>
    <row r="354" spans="2:68" x14ac:dyDescent="0.2">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61"/>
      <c r="BI354" s="61"/>
      <c r="BJ354" s="61"/>
      <c r="BK354" s="61"/>
      <c r="BL354" s="61"/>
      <c r="BM354" s="61"/>
      <c r="BN354" s="61"/>
      <c r="BO354" s="61"/>
      <c r="BP354" s="61"/>
    </row>
    <row r="355" spans="2:68" x14ac:dyDescent="0.2">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row>
    <row r="356" spans="2:68" x14ac:dyDescent="0.2">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row>
    <row r="357" spans="2:68" x14ac:dyDescent="0.2">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row>
    <row r="358" spans="2:68" x14ac:dyDescent="0.2">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row>
    <row r="359" spans="2:68" x14ac:dyDescent="0.2">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row>
    <row r="360" spans="2:68" x14ac:dyDescent="0.2">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row>
    <row r="361" spans="2:68" x14ac:dyDescent="0.2">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c r="BI361" s="61"/>
      <c r="BJ361" s="61"/>
      <c r="BK361" s="61"/>
      <c r="BL361" s="61"/>
      <c r="BM361" s="61"/>
      <c r="BN361" s="61"/>
      <c r="BO361" s="61"/>
      <c r="BP361" s="61"/>
    </row>
    <row r="362" spans="2:68" x14ac:dyDescent="0.2">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c r="BI362" s="61"/>
      <c r="BJ362" s="61"/>
      <c r="BK362" s="61"/>
      <c r="BL362" s="61"/>
      <c r="BM362" s="61"/>
      <c r="BN362" s="61"/>
      <c r="BO362" s="61"/>
      <c r="BP362" s="61"/>
    </row>
    <row r="363" spans="2:68" x14ac:dyDescent="0.2">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c r="BI363" s="61"/>
      <c r="BJ363" s="61"/>
      <c r="BK363" s="61"/>
      <c r="BL363" s="61"/>
      <c r="BM363" s="61"/>
      <c r="BN363" s="61"/>
      <c r="BO363" s="61"/>
      <c r="BP363" s="61"/>
    </row>
    <row r="364" spans="2:68" x14ac:dyDescent="0.2">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row>
    <row r="365" spans="2:68" x14ac:dyDescent="0.2">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1"/>
      <c r="BC365" s="61"/>
      <c r="BD365" s="61"/>
      <c r="BE365" s="61"/>
      <c r="BF365" s="61"/>
      <c r="BG365" s="61"/>
      <c r="BH365" s="61"/>
      <c r="BI365" s="61"/>
      <c r="BJ365" s="61"/>
      <c r="BK365" s="61"/>
      <c r="BL365" s="61"/>
      <c r="BM365" s="61"/>
      <c r="BN365" s="61"/>
      <c r="BO365" s="61"/>
      <c r="BP365" s="61"/>
    </row>
    <row r="366" spans="2:68" x14ac:dyDescent="0.2">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row>
    <row r="367" spans="2:68" x14ac:dyDescent="0.2">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row>
    <row r="368" spans="2:68" x14ac:dyDescent="0.2">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row>
    <row r="369" spans="2:68" x14ac:dyDescent="0.2">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row>
    <row r="370" spans="2:68" x14ac:dyDescent="0.2">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row>
    <row r="371" spans="2:68" x14ac:dyDescent="0.2">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row>
    <row r="372" spans="2:68" x14ac:dyDescent="0.2">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row>
    <row r="373" spans="2:68" x14ac:dyDescent="0.2">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row>
    <row r="374" spans="2:68" x14ac:dyDescent="0.2">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row>
    <row r="375" spans="2:68" x14ac:dyDescent="0.2">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row>
    <row r="376" spans="2:68" x14ac:dyDescent="0.2">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row>
    <row r="377" spans="2:68" x14ac:dyDescent="0.2">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row>
    <row r="378" spans="2:68" x14ac:dyDescent="0.2">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row>
    <row r="379" spans="2:68" x14ac:dyDescent="0.2">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row>
    <row r="380" spans="2:68" x14ac:dyDescent="0.2">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row>
    <row r="381" spans="2:68" x14ac:dyDescent="0.2">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row>
    <row r="382" spans="2:68" x14ac:dyDescent="0.2">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row>
    <row r="383" spans="2:68" x14ac:dyDescent="0.2">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c r="BI383" s="61"/>
      <c r="BJ383" s="61"/>
      <c r="BK383" s="61"/>
      <c r="BL383" s="61"/>
      <c r="BM383" s="61"/>
      <c r="BN383" s="61"/>
      <c r="BO383" s="61"/>
      <c r="BP383" s="61"/>
    </row>
    <row r="384" spans="2:68" x14ac:dyDescent="0.2">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c r="BI384" s="61"/>
      <c r="BJ384" s="61"/>
      <c r="BK384" s="61"/>
      <c r="BL384" s="61"/>
      <c r="BM384" s="61"/>
      <c r="BN384" s="61"/>
      <c r="BO384" s="61"/>
      <c r="BP384" s="61"/>
    </row>
    <row r="385" spans="2:68" x14ac:dyDescent="0.2">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row>
    <row r="386" spans="2:68" x14ac:dyDescent="0.2">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row>
    <row r="387" spans="2:68" x14ac:dyDescent="0.2">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c r="BL387" s="61"/>
      <c r="BM387" s="61"/>
      <c r="BN387" s="61"/>
      <c r="BO387" s="61"/>
      <c r="BP387" s="61"/>
    </row>
    <row r="388" spans="2:68" x14ac:dyDescent="0.2">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c r="BI388" s="61"/>
      <c r="BJ388" s="61"/>
      <c r="BK388" s="61"/>
      <c r="BL388" s="61"/>
      <c r="BM388" s="61"/>
      <c r="BN388" s="61"/>
      <c r="BO388" s="61"/>
      <c r="BP388" s="61"/>
    </row>
    <row r="389" spans="2:68" x14ac:dyDescent="0.2">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row>
    <row r="390" spans="2:68" x14ac:dyDescent="0.2">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c r="BI390" s="61"/>
      <c r="BJ390" s="61"/>
      <c r="BK390" s="61"/>
      <c r="BL390" s="61"/>
      <c r="BM390" s="61"/>
      <c r="BN390" s="61"/>
      <c r="BO390" s="61"/>
      <c r="BP390" s="61"/>
    </row>
    <row r="391" spans="2:68" x14ac:dyDescent="0.2">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c r="BI391" s="61"/>
      <c r="BJ391" s="61"/>
      <c r="BK391" s="61"/>
      <c r="BL391" s="61"/>
      <c r="BM391" s="61"/>
      <c r="BN391" s="61"/>
      <c r="BO391" s="61"/>
      <c r="BP391" s="61"/>
    </row>
    <row r="392" spans="2:68" x14ac:dyDescent="0.2">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61"/>
      <c r="BM392" s="61"/>
      <c r="BN392" s="61"/>
      <c r="BO392" s="61"/>
      <c r="BP392" s="61"/>
    </row>
    <row r="393" spans="2:68" x14ac:dyDescent="0.2">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61"/>
      <c r="BM393" s="61"/>
      <c r="BN393" s="61"/>
      <c r="BO393" s="61"/>
      <c r="BP393" s="61"/>
    </row>
    <row r="394" spans="2:68" x14ac:dyDescent="0.2">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61"/>
      <c r="BM394" s="61"/>
      <c r="BN394" s="61"/>
      <c r="BO394" s="61"/>
      <c r="BP394" s="61"/>
    </row>
    <row r="395" spans="2:68" x14ac:dyDescent="0.2">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row>
    <row r="396" spans="2:68" x14ac:dyDescent="0.2">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row>
    <row r="397" spans="2:68" x14ac:dyDescent="0.2">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c r="BI397" s="61"/>
      <c r="BJ397" s="61"/>
      <c r="BK397" s="61"/>
      <c r="BL397" s="61"/>
      <c r="BM397" s="61"/>
      <c r="BN397" s="61"/>
      <c r="BO397" s="61"/>
      <c r="BP397" s="61"/>
    </row>
    <row r="398" spans="2:68" x14ac:dyDescent="0.2">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61"/>
      <c r="BI398" s="61"/>
      <c r="BJ398" s="61"/>
      <c r="BK398" s="61"/>
      <c r="BL398" s="61"/>
      <c r="BM398" s="61"/>
      <c r="BN398" s="61"/>
      <c r="BO398" s="61"/>
      <c r="BP398" s="61"/>
    </row>
    <row r="399" spans="2:68" x14ac:dyDescent="0.2">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61"/>
      <c r="BM399" s="61"/>
      <c r="BN399" s="61"/>
      <c r="BO399" s="61"/>
      <c r="BP399" s="61"/>
    </row>
    <row r="400" spans="2:68" x14ac:dyDescent="0.2">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61"/>
      <c r="BM400" s="61"/>
      <c r="BN400" s="61"/>
      <c r="BO400" s="61"/>
      <c r="BP400" s="61"/>
    </row>
    <row r="401" spans="2:68" x14ac:dyDescent="0.2">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c r="BM401" s="61"/>
      <c r="BN401" s="61"/>
      <c r="BO401" s="61"/>
      <c r="BP401" s="61"/>
    </row>
    <row r="402" spans="2:68" x14ac:dyDescent="0.2">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row>
    <row r="403" spans="2:68" x14ac:dyDescent="0.2">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c r="BM403" s="61"/>
      <c r="BN403" s="61"/>
      <c r="BO403" s="61"/>
      <c r="BP403" s="61"/>
    </row>
    <row r="404" spans="2:68" x14ac:dyDescent="0.2">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c r="BM404" s="61"/>
      <c r="BN404" s="61"/>
      <c r="BO404" s="61"/>
      <c r="BP404" s="61"/>
    </row>
    <row r="405" spans="2:68" x14ac:dyDescent="0.2">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row>
    <row r="406" spans="2:68" x14ac:dyDescent="0.2">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row>
    <row r="407" spans="2:68" x14ac:dyDescent="0.2">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c r="BM407" s="61"/>
      <c r="BN407" s="61"/>
      <c r="BO407" s="61"/>
      <c r="BP407" s="61"/>
    </row>
    <row r="408" spans="2:68" x14ac:dyDescent="0.2">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61"/>
      <c r="BM408" s="61"/>
      <c r="BN408" s="61"/>
      <c r="BO408" s="61"/>
      <c r="BP408" s="61"/>
    </row>
    <row r="409" spans="2:68" x14ac:dyDescent="0.2">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c r="BM409" s="61"/>
      <c r="BN409" s="61"/>
      <c r="BO409" s="61"/>
      <c r="BP409" s="61"/>
    </row>
    <row r="410" spans="2:68" x14ac:dyDescent="0.2">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row>
    <row r="411" spans="2:68" x14ac:dyDescent="0.2">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61"/>
      <c r="AY411" s="61"/>
      <c r="AZ411" s="61"/>
      <c r="BA411" s="61"/>
      <c r="BB411" s="61"/>
      <c r="BC411" s="61"/>
      <c r="BD411" s="61"/>
      <c r="BE411" s="61"/>
      <c r="BF411" s="61"/>
      <c r="BG411" s="61"/>
      <c r="BH411" s="61"/>
      <c r="BI411" s="61"/>
      <c r="BJ411" s="61"/>
      <c r="BK411" s="61"/>
      <c r="BL411" s="61"/>
      <c r="BM411" s="61"/>
      <c r="BN411" s="61"/>
      <c r="BO411" s="61"/>
      <c r="BP411" s="61"/>
    </row>
    <row r="412" spans="2:68" x14ac:dyDescent="0.2">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61"/>
      <c r="AY412" s="61"/>
      <c r="AZ412" s="61"/>
      <c r="BA412" s="61"/>
      <c r="BB412" s="61"/>
      <c r="BC412" s="61"/>
      <c r="BD412" s="61"/>
      <c r="BE412" s="61"/>
      <c r="BF412" s="61"/>
      <c r="BG412" s="61"/>
      <c r="BH412" s="61"/>
      <c r="BI412" s="61"/>
      <c r="BJ412" s="61"/>
      <c r="BK412" s="61"/>
      <c r="BL412" s="61"/>
      <c r="BM412" s="61"/>
      <c r="BN412" s="61"/>
      <c r="BO412" s="61"/>
      <c r="BP412" s="61"/>
    </row>
    <row r="413" spans="2:68" x14ac:dyDescent="0.2">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61"/>
      <c r="BI413" s="61"/>
      <c r="BJ413" s="61"/>
      <c r="BK413" s="61"/>
      <c r="BL413" s="61"/>
      <c r="BM413" s="61"/>
      <c r="BN413" s="61"/>
      <c r="BO413" s="61"/>
      <c r="BP413" s="61"/>
    </row>
    <row r="414" spans="2:68" x14ac:dyDescent="0.2">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61"/>
      <c r="AY414" s="61"/>
      <c r="AZ414" s="61"/>
      <c r="BA414" s="61"/>
      <c r="BB414" s="61"/>
      <c r="BC414" s="61"/>
      <c r="BD414" s="61"/>
      <c r="BE414" s="61"/>
      <c r="BF414" s="61"/>
      <c r="BG414" s="61"/>
      <c r="BH414" s="61"/>
      <c r="BI414" s="61"/>
      <c r="BJ414" s="61"/>
      <c r="BK414" s="61"/>
      <c r="BL414" s="61"/>
      <c r="BM414" s="61"/>
      <c r="BN414" s="61"/>
      <c r="BO414" s="61"/>
      <c r="BP414" s="61"/>
    </row>
    <row r="415" spans="2:68" x14ac:dyDescent="0.2">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61"/>
      <c r="AY415" s="61"/>
      <c r="AZ415" s="61"/>
      <c r="BA415" s="61"/>
      <c r="BB415" s="61"/>
      <c r="BC415" s="61"/>
      <c r="BD415" s="61"/>
      <c r="BE415" s="61"/>
      <c r="BF415" s="61"/>
      <c r="BG415" s="61"/>
      <c r="BH415" s="61"/>
      <c r="BI415" s="61"/>
      <c r="BJ415" s="61"/>
      <c r="BK415" s="61"/>
      <c r="BL415" s="61"/>
      <c r="BM415" s="61"/>
      <c r="BN415" s="61"/>
      <c r="BO415" s="61"/>
      <c r="BP415" s="61"/>
    </row>
    <row r="416" spans="2:68" x14ac:dyDescent="0.2">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61"/>
      <c r="AY416" s="61"/>
      <c r="AZ416" s="61"/>
      <c r="BA416" s="61"/>
      <c r="BB416" s="61"/>
      <c r="BC416" s="61"/>
      <c r="BD416" s="61"/>
      <c r="BE416" s="61"/>
      <c r="BF416" s="61"/>
      <c r="BG416" s="61"/>
      <c r="BH416" s="61"/>
      <c r="BI416" s="61"/>
      <c r="BJ416" s="61"/>
      <c r="BK416" s="61"/>
      <c r="BL416" s="61"/>
      <c r="BM416" s="61"/>
      <c r="BN416" s="61"/>
      <c r="BO416" s="61"/>
      <c r="BP416" s="61"/>
    </row>
    <row r="417" spans="2:68" x14ac:dyDescent="0.2">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61"/>
      <c r="BM417" s="61"/>
      <c r="BN417" s="61"/>
      <c r="BO417" s="61"/>
      <c r="BP417" s="61"/>
    </row>
    <row r="418" spans="2:68" x14ac:dyDescent="0.2">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row>
    <row r="419" spans="2:68" x14ac:dyDescent="0.2">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61"/>
      <c r="BK419" s="61"/>
      <c r="BL419" s="61"/>
      <c r="BM419" s="61"/>
      <c r="BN419" s="61"/>
      <c r="BO419" s="61"/>
      <c r="BP419" s="61"/>
    </row>
    <row r="420" spans="2:68" x14ac:dyDescent="0.2">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61"/>
      <c r="BI420" s="61"/>
      <c r="BJ420" s="61"/>
      <c r="BK420" s="61"/>
      <c r="BL420" s="61"/>
      <c r="BM420" s="61"/>
      <c r="BN420" s="61"/>
      <c r="BO420" s="61"/>
      <c r="BP420" s="61"/>
    </row>
    <row r="421" spans="2:68" x14ac:dyDescent="0.2">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61"/>
      <c r="BI421" s="61"/>
      <c r="BJ421" s="61"/>
      <c r="BK421" s="61"/>
      <c r="BL421" s="61"/>
      <c r="BM421" s="61"/>
      <c r="BN421" s="61"/>
      <c r="BO421" s="61"/>
      <c r="BP421" s="61"/>
    </row>
    <row r="422" spans="2:68" x14ac:dyDescent="0.2">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61"/>
      <c r="BI422" s="61"/>
      <c r="BJ422" s="61"/>
      <c r="BK422" s="61"/>
      <c r="BL422" s="61"/>
      <c r="BM422" s="61"/>
      <c r="BN422" s="61"/>
      <c r="BO422" s="61"/>
      <c r="BP422" s="61"/>
    </row>
    <row r="423" spans="2:68" x14ac:dyDescent="0.2">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61"/>
      <c r="BI423" s="61"/>
      <c r="BJ423" s="61"/>
      <c r="BK423" s="61"/>
      <c r="BL423" s="61"/>
      <c r="BM423" s="61"/>
      <c r="BN423" s="61"/>
      <c r="BO423" s="61"/>
      <c r="BP423" s="61"/>
    </row>
    <row r="424" spans="2:68" x14ac:dyDescent="0.2">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61"/>
      <c r="BI424" s="61"/>
      <c r="BJ424" s="61"/>
      <c r="BK424" s="61"/>
      <c r="BL424" s="61"/>
      <c r="BM424" s="61"/>
      <c r="BN424" s="61"/>
      <c r="BO424" s="61"/>
      <c r="BP424" s="61"/>
    </row>
  </sheetData>
  <mergeCells count="23">
    <mergeCell ref="B1:K3"/>
    <mergeCell ref="B23:C23"/>
    <mergeCell ref="B35:L36"/>
    <mergeCell ref="B37:L39"/>
    <mergeCell ref="B54:L54"/>
    <mergeCell ref="B9:L9"/>
    <mergeCell ref="B10:M10"/>
    <mergeCell ref="B11:L11"/>
    <mergeCell ref="B12:L12"/>
    <mergeCell ref="F6:H6"/>
    <mergeCell ref="B8:M8"/>
    <mergeCell ref="C5:H5"/>
    <mergeCell ref="B55:L56"/>
    <mergeCell ref="B45:L46"/>
    <mergeCell ref="B47:L48"/>
    <mergeCell ref="B51:L53"/>
    <mergeCell ref="B13:L13"/>
    <mergeCell ref="B14:M14"/>
    <mergeCell ref="B19:K19"/>
    <mergeCell ref="B20:L20"/>
    <mergeCell ref="B21:M21"/>
    <mergeCell ref="B15:M16"/>
    <mergeCell ref="B18:L18"/>
  </mergeCells>
  <hyperlinks>
    <hyperlink ref="E33" location="subsumaria!K5" display="DNB-1" xr:uid="{00000000-0004-0000-03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53"/>
  <sheetViews>
    <sheetView showGridLines="0" tabSelected="1" topLeftCell="G1" zoomScaleNormal="100" workbookViewId="0">
      <selection activeCell="M3" sqref="M3"/>
    </sheetView>
  </sheetViews>
  <sheetFormatPr baseColWidth="10" defaultRowHeight="12.75" x14ac:dyDescent="0.2"/>
  <cols>
    <col min="1" max="1" width="2.7109375" style="61" customWidth="1"/>
    <col min="2" max="2" width="25.5703125" style="4" customWidth="1"/>
    <col min="3" max="3" width="18.85546875" style="4" customWidth="1"/>
    <col min="4" max="6" width="22" style="4" customWidth="1"/>
    <col min="7" max="10" width="18.85546875" style="4" customWidth="1"/>
    <col min="11" max="11" width="15.28515625" style="4" customWidth="1"/>
    <col min="12" max="12" width="18.140625" style="4" customWidth="1"/>
    <col min="13" max="13" width="13.7109375" style="4" customWidth="1"/>
    <col min="14" max="16384" width="11.42578125" style="4"/>
  </cols>
  <sheetData>
    <row r="1" spans="1:21" s="324" customFormat="1" ht="27.75" customHeight="1" x14ac:dyDescent="0.25">
      <c r="B1" s="360" t="s">
        <v>115</v>
      </c>
      <c r="C1" s="360"/>
      <c r="D1" s="360"/>
      <c r="E1" s="360"/>
      <c r="F1" s="360"/>
      <c r="G1" s="360"/>
      <c r="H1" s="360"/>
      <c r="I1" s="360"/>
      <c r="J1" s="360"/>
      <c r="K1" s="360"/>
      <c r="L1" s="355" t="s">
        <v>308</v>
      </c>
      <c r="M1" s="353" t="s">
        <v>314</v>
      </c>
    </row>
    <row r="2" spans="1:21" s="324" customFormat="1" ht="27.75" customHeight="1" x14ac:dyDescent="0.25">
      <c r="B2" s="360"/>
      <c r="C2" s="360"/>
      <c r="D2" s="360"/>
      <c r="E2" s="360"/>
      <c r="F2" s="360"/>
      <c r="G2" s="360"/>
      <c r="H2" s="360"/>
      <c r="I2" s="360"/>
      <c r="J2" s="360"/>
      <c r="K2" s="360"/>
      <c r="L2" s="355" t="s">
        <v>309</v>
      </c>
      <c r="M2" s="353">
        <v>1</v>
      </c>
    </row>
    <row r="3" spans="1:21" s="324" customFormat="1" ht="27.75" customHeight="1" x14ac:dyDescent="0.25">
      <c r="B3" s="360"/>
      <c r="C3" s="360"/>
      <c r="D3" s="360"/>
      <c r="E3" s="360"/>
      <c r="F3" s="360"/>
      <c r="G3" s="360"/>
      <c r="H3" s="360"/>
      <c r="I3" s="360"/>
      <c r="J3" s="360"/>
      <c r="K3" s="360"/>
      <c r="L3" s="355" t="s">
        <v>317</v>
      </c>
      <c r="M3" s="354">
        <v>44573</v>
      </c>
    </row>
    <row r="4" spans="1:21" s="9" customFormat="1" ht="14.25" customHeight="1" thickBot="1" x14ac:dyDescent="0.3">
      <c r="A4" s="11"/>
      <c r="B4" s="57"/>
      <c r="C4" s="57"/>
      <c r="D4" s="57"/>
      <c r="E4" s="57"/>
      <c r="F4" s="57"/>
      <c r="G4" s="57"/>
      <c r="H4" s="57"/>
      <c r="I4" s="58"/>
      <c r="J4" s="58"/>
      <c r="K4" s="59"/>
      <c r="L4" s="59"/>
      <c r="M4" s="60"/>
      <c r="N4" s="19"/>
      <c r="O4" s="12"/>
      <c r="P4" s="12"/>
      <c r="Q4" s="11"/>
      <c r="R4" s="11"/>
      <c r="S4" s="11"/>
    </row>
    <row r="5" spans="1:21" s="14" customFormat="1" ht="24" customHeight="1" thickBot="1" x14ac:dyDescent="0.3">
      <c r="A5" s="11"/>
      <c r="B5" s="45" t="s">
        <v>174</v>
      </c>
      <c r="C5" s="396" t="s">
        <v>37</v>
      </c>
      <c r="D5" s="396"/>
      <c r="E5" s="396"/>
      <c r="F5" s="396"/>
      <c r="G5" s="396"/>
      <c r="H5" s="397"/>
      <c r="I5" s="47" t="s">
        <v>188</v>
      </c>
      <c r="J5" s="48"/>
      <c r="K5" s="49"/>
      <c r="L5" s="50" t="s">
        <v>176</v>
      </c>
      <c r="M5" s="51"/>
      <c r="N5" s="11"/>
      <c r="O5" s="11"/>
      <c r="P5" s="12"/>
      <c r="Q5" s="13"/>
      <c r="R5" s="13"/>
      <c r="S5" s="11"/>
      <c r="T5" s="11"/>
      <c r="U5" s="11"/>
    </row>
    <row r="6" spans="1:21" s="9" customFormat="1" ht="24" customHeight="1" thickBot="1" x14ac:dyDescent="0.3">
      <c r="A6" s="11"/>
      <c r="B6" s="45" t="s">
        <v>177</v>
      </c>
      <c r="C6" s="46" t="s">
        <v>0</v>
      </c>
      <c r="D6" s="52" t="s">
        <v>179</v>
      </c>
      <c r="E6" s="52" t="s">
        <v>179</v>
      </c>
      <c r="F6" s="401" t="s">
        <v>0</v>
      </c>
      <c r="G6" s="401"/>
      <c r="H6" s="401"/>
      <c r="I6" s="47" t="s">
        <v>173</v>
      </c>
      <c r="J6" s="53"/>
      <c r="K6" s="54" t="s">
        <v>180</v>
      </c>
      <c r="L6" s="47" t="s">
        <v>181</v>
      </c>
      <c r="M6" s="55" t="s">
        <v>239</v>
      </c>
      <c r="N6" s="56"/>
      <c r="O6" s="12"/>
      <c r="P6" s="12"/>
      <c r="Q6" s="11"/>
      <c r="R6" s="11"/>
      <c r="S6" s="11"/>
    </row>
    <row r="7" spans="1:21" s="9" customFormat="1" ht="14.25" customHeight="1" thickBot="1" x14ac:dyDescent="0.3">
      <c r="A7" s="11"/>
      <c r="B7" s="57"/>
      <c r="C7" s="57"/>
      <c r="D7" s="57"/>
      <c r="E7" s="57"/>
      <c r="F7" s="57"/>
      <c r="G7" s="57"/>
      <c r="H7" s="57"/>
      <c r="I7" s="58"/>
      <c r="J7" s="58"/>
      <c r="K7" s="59"/>
      <c r="L7" s="59"/>
      <c r="M7" s="60"/>
      <c r="N7" s="19"/>
      <c r="O7" s="12"/>
      <c r="P7" s="12"/>
      <c r="Q7" s="11"/>
      <c r="R7" s="11"/>
      <c r="S7" s="11"/>
    </row>
    <row r="8" spans="1:21" s="7" customFormat="1" ht="22.5" customHeight="1" x14ac:dyDescent="0.2">
      <c r="B8" s="392" t="s">
        <v>189</v>
      </c>
      <c r="C8" s="402"/>
      <c r="D8" s="402"/>
      <c r="E8" s="402"/>
      <c r="F8" s="402"/>
      <c r="G8" s="402"/>
      <c r="H8" s="402"/>
      <c r="I8" s="402"/>
      <c r="J8" s="402"/>
      <c r="K8" s="402"/>
      <c r="L8" s="402"/>
      <c r="M8" s="393"/>
    </row>
    <row r="9" spans="1:21" s="7" customFormat="1" ht="45" customHeight="1" x14ac:dyDescent="0.2">
      <c r="B9" s="382" t="s">
        <v>240</v>
      </c>
      <c r="C9" s="383"/>
      <c r="D9" s="383"/>
      <c r="E9" s="383"/>
      <c r="F9" s="383"/>
      <c r="G9" s="383"/>
      <c r="H9" s="383"/>
      <c r="I9" s="383"/>
      <c r="J9" s="383"/>
      <c r="K9" s="383"/>
      <c r="L9" s="383"/>
      <c r="M9" s="69"/>
    </row>
    <row r="10" spans="1:21" s="7" customFormat="1" ht="26.25" customHeight="1" x14ac:dyDescent="0.2">
      <c r="A10" s="62"/>
      <c r="B10" s="415" t="s">
        <v>1</v>
      </c>
      <c r="C10" s="416"/>
      <c r="D10" s="416"/>
      <c r="E10" s="416"/>
      <c r="F10" s="416"/>
      <c r="G10" s="416"/>
      <c r="H10" s="416"/>
      <c r="I10" s="416"/>
      <c r="J10" s="416"/>
      <c r="K10" s="416"/>
      <c r="L10" s="416"/>
      <c r="M10" s="145"/>
    </row>
    <row r="11" spans="1:21" s="70" customFormat="1" ht="19.5" customHeight="1" x14ac:dyDescent="0.25">
      <c r="B11" s="394" t="s">
        <v>241</v>
      </c>
      <c r="C11" s="395"/>
      <c r="D11" s="395"/>
      <c r="E11" s="395"/>
      <c r="F11" s="395"/>
      <c r="G11" s="395"/>
      <c r="H11" s="395"/>
      <c r="I11" s="395"/>
      <c r="J11" s="395"/>
      <c r="K11" s="395"/>
      <c r="L11" s="395"/>
      <c r="M11" s="147"/>
    </row>
    <row r="12" spans="1:21" s="70" customFormat="1" ht="19.5" customHeight="1" x14ac:dyDescent="0.25">
      <c r="B12" s="394" t="s">
        <v>242</v>
      </c>
      <c r="C12" s="395"/>
      <c r="D12" s="395"/>
      <c r="E12" s="395"/>
      <c r="F12" s="395"/>
      <c r="G12" s="395"/>
      <c r="H12" s="395"/>
      <c r="I12" s="395"/>
      <c r="J12" s="395"/>
      <c r="K12" s="395"/>
      <c r="L12" s="395"/>
      <c r="M12" s="147"/>
    </row>
    <row r="13" spans="1:21" s="68" customFormat="1" ht="19.5" customHeight="1" thickBot="1" x14ac:dyDescent="0.3">
      <c r="A13" s="161"/>
      <c r="B13" s="188" t="s">
        <v>116</v>
      </c>
      <c r="C13" s="162"/>
      <c r="D13" s="162"/>
      <c r="E13" s="162"/>
      <c r="F13" s="70"/>
      <c r="G13" s="70"/>
      <c r="H13" s="70"/>
      <c r="I13" s="70"/>
      <c r="J13" s="70"/>
      <c r="K13" s="70"/>
      <c r="L13" s="70"/>
      <c r="M13" s="147"/>
      <c r="N13" s="66"/>
      <c r="O13" s="66"/>
      <c r="P13" s="66"/>
      <c r="Q13" s="66"/>
      <c r="R13" s="66"/>
      <c r="S13" s="66"/>
    </row>
    <row r="14" spans="1:21" s="7" customFormat="1" ht="22.5" customHeight="1" x14ac:dyDescent="0.2">
      <c r="B14" s="392" t="s">
        <v>193</v>
      </c>
      <c r="C14" s="402"/>
      <c r="D14" s="402"/>
      <c r="E14" s="402"/>
      <c r="F14" s="402"/>
      <c r="G14" s="402"/>
      <c r="H14" s="402"/>
      <c r="I14" s="402"/>
      <c r="J14" s="402"/>
      <c r="K14" s="402"/>
      <c r="L14" s="402"/>
      <c r="M14" s="393"/>
    </row>
    <row r="15" spans="1:21" ht="23.25" customHeight="1" x14ac:dyDescent="0.2">
      <c r="A15" s="67"/>
      <c r="B15" s="159" t="s">
        <v>117</v>
      </c>
      <c r="C15" s="195"/>
      <c r="D15" s="195"/>
      <c r="E15" s="195"/>
      <c r="F15" s="195"/>
      <c r="G15" s="7"/>
      <c r="H15" s="7"/>
      <c r="I15" s="7"/>
      <c r="J15" s="7"/>
      <c r="K15" s="7"/>
      <c r="L15" s="7"/>
      <c r="M15" s="145"/>
      <c r="N15" s="61"/>
      <c r="O15" s="61"/>
      <c r="P15" s="61"/>
      <c r="Q15" s="61"/>
      <c r="R15" s="61"/>
      <c r="S15" s="61"/>
    </row>
    <row r="16" spans="1:21" s="61" customFormat="1" ht="20.25" customHeight="1" x14ac:dyDescent="0.25">
      <c r="B16" s="146"/>
      <c r="C16" s="7"/>
      <c r="D16" s="283" t="s">
        <v>92</v>
      </c>
      <c r="E16" s="7"/>
      <c r="F16" s="7"/>
      <c r="G16" s="7"/>
      <c r="H16" s="7"/>
      <c r="I16" s="7"/>
      <c r="J16" s="7"/>
      <c r="K16" s="7"/>
      <c r="L16" s="7"/>
      <c r="M16" s="145"/>
    </row>
    <row r="17" spans="2:32" s="61" customFormat="1" ht="15" x14ac:dyDescent="0.25">
      <c r="B17" s="413" t="s">
        <v>9</v>
      </c>
      <c r="C17" s="414"/>
      <c r="D17" s="196">
        <v>0</v>
      </c>
      <c r="E17" s="197">
        <f>subsumaria!C15</f>
        <v>337121852</v>
      </c>
      <c r="F17" s="197">
        <v>440311576.85452002</v>
      </c>
      <c r="G17" s="282" t="s">
        <v>183</v>
      </c>
      <c r="H17" s="7"/>
      <c r="I17" s="7"/>
      <c r="J17" s="7"/>
      <c r="K17" s="7"/>
      <c r="L17" s="7"/>
      <c r="M17" s="145"/>
    </row>
    <row r="18" spans="2:32" s="61" customFormat="1" ht="15" x14ac:dyDescent="0.25">
      <c r="B18" s="413" t="s">
        <v>10</v>
      </c>
      <c r="C18" s="414"/>
      <c r="D18" s="197">
        <f>D17*1.1%</f>
        <v>0</v>
      </c>
      <c r="E18" s="197">
        <f>subsumaria!C16</f>
        <v>40420653</v>
      </c>
      <c r="F18" s="197">
        <f>E18</f>
        <v>40420653</v>
      </c>
      <c r="G18" s="282" t="s">
        <v>183</v>
      </c>
      <c r="H18" s="7"/>
      <c r="I18" s="7"/>
      <c r="J18" s="7"/>
      <c r="K18" s="7"/>
      <c r="L18" s="7"/>
      <c r="M18" s="145"/>
    </row>
    <row r="19" spans="2:32" ht="15" x14ac:dyDescent="0.25">
      <c r="B19" s="413" t="s">
        <v>11</v>
      </c>
      <c r="C19" s="414"/>
      <c r="D19" s="196">
        <v>421435655</v>
      </c>
      <c r="E19" s="196">
        <v>175821503.55348501</v>
      </c>
      <c r="F19" s="197">
        <f>D19+E19</f>
        <v>597257158.55348504</v>
      </c>
      <c r="G19" s="282" t="s">
        <v>183</v>
      </c>
      <c r="H19" s="7"/>
      <c r="I19" s="7"/>
      <c r="J19" s="7"/>
      <c r="K19" s="7"/>
      <c r="L19" s="7"/>
      <c r="M19" s="145"/>
      <c r="N19" s="61"/>
      <c r="O19" s="61"/>
      <c r="P19" s="61"/>
      <c r="Q19" s="61"/>
      <c r="R19" s="61"/>
      <c r="S19" s="61"/>
    </row>
    <row r="20" spans="2:32" ht="15" x14ac:dyDescent="0.25">
      <c r="B20" s="413" t="s">
        <v>119</v>
      </c>
      <c r="C20" s="414"/>
      <c r="D20" s="196">
        <v>0</v>
      </c>
      <c r="E20" s="197">
        <f>F20</f>
        <v>91132571.587200001</v>
      </c>
      <c r="F20" s="197">
        <v>91132571.587200001</v>
      </c>
      <c r="G20" s="282" t="s">
        <v>183</v>
      </c>
      <c r="H20" s="7"/>
      <c r="I20" s="7"/>
      <c r="J20" s="7"/>
      <c r="K20" s="7"/>
      <c r="L20" s="7"/>
      <c r="M20" s="145"/>
      <c r="N20" s="61"/>
      <c r="O20" s="61"/>
      <c r="P20" s="61"/>
      <c r="Q20" s="61"/>
      <c r="R20" s="61"/>
      <c r="S20" s="61"/>
    </row>
    <row r="21" spans="2:32" ht="15" x14ac:dyDescent="0.25">
      <c r="B21" s="413" t="s">
        <v>120</v>
      </c>
      <c r="C21" s="414"/>
      <c r="D21" s="198"/>
      <c r="E21" s="198"/>
      <c r="F21" s="198">
        <f>SUM(F17:F20)</f>
        <v>1169121959.9952049</v>
      </c>
      <c r="G21" s="282" t="s">
        <v>183</v>
      </c>
      <c r="H21" s="7"/>
      <c r="I21" s="7"/>
      <c r="J21" s="7"/>
      <c r="K21" s="7"/>
      <c r="L21" s="7"/>
      <c r="M21" s="145"/>
      <c r="N21" s="61"/>
      <c r="O21" s="61"/>
      <c r="P21" s="61"/>
      <c r="Q21" s="61"/>
      <c r="R21" s="61"/>
      <c r="S21" s="61"/>
    </row>
    <row r="22" spans="2:32" ht="14.25" x14ac:dyDescent="0.2">
      <c r="B22" s="146"/>
      <c r="C22" s="7"/>
      <c r="D22" s="7"/>
      <c r="E22" s="7"/>
      <c r="F22" s="7"/>
      <c r="G22" s="7"/>
      <c r="H22" s="7"/>
      <c r="I22" s="7"/>
      <c r="J22" s="7"/>
      <c r="K22" s="7"/>
      <c r="L22" s="7"/>
      <c r="M22" s="145"/>
      <c r="N22" s="61"/>
      <c r="O22" s="61"/>
      <c r="P22" s="61"/>
      <c r="Q22" s="61"/>
      <c r="R22" s="61"/>
      <c r="S22" s="61"/>
    </row>
    <row r="23" spans="2:32" ht="14.25" x14ac:dyDescent="0.2">
      <c r="B23" s="146"/>
      <c r="C23" s="7"/>
      <c r="D23" s="7"/>
      <c r="E23" s="7"/>
      <c r="F23" s="7"/>
      <c r="G23" s="7"/>
      <c r="H23" s="7"/>
      <c r="I23" s="7"/>
      <c r="J23" s="7"/>
      <c r="K23" s="7"/>
      <c r="L23" s="7"/>
      <c r="M23" s="145"/>
      <c r="N23" s="61"/>
      <c r="O23" s="61"/>
      <c r="P23" s="61"/>
      <c r="Q23" s="61"/>
      <c r="R23" s="61"/>
      <c r="S23" s="61"/>
    </row>
    <row r="24" spans="2:32" ht="14.25" x14ac:dyDescent="0.2">
      <c r="B24" s="189" t="s">
        <v>244</v>
      </c>
      <c r="C24" s="7"/>
      <c r="D24" s="7"/>
      <c r="E24" s="7"/>
      <c r="F24" s="7"/>
      <c r="G24" s="7"/>
      <c r="H24" s="7"/>
      <c r="I24" s="7"/>
      <c r="J24" s="7"/>
      <c r="K24" s="7"/>
      <c r="L24" s="7"/>
      <c r="M24" s="145"/>
      <c r="N24" s="61"/>
      <c r="O24" s="61"/>
      <c r="P24" s="61"/>
      <c r="Q24" s="61"/>
      <c r="R24" s="61"/>
      <c r="S24" s="61"/>
    </row>
    <row r="25" spans="2:32" ht="14.25" x14ac:dyDescent="0.2">
      <c r="B25" s="146"/>
      <c r="C25" s="7"/>
      <c r="D25" s="7"/>
      <c r="E25" s="7"/>
      <c r="F25" s="7"/>
      <c r="G25" s="7"/>
      <c r="H25" s="7"/>
      <c r="I25" s="7"/>
      <c r="J25" s="7"/>
      <c r="K25" s="7"/>
      <c r="L25" s="7"/>
      <c r="M25" s="145"/>
      <c r="N25" s="61"/>
      <c r="O25" s="61"/>
      <c r="P25" s="61"/>
      <c r="Q25" s="61"/>
      <c r="R25" s="61"/>
      <c r="S25" s="61"/>
    </row>
    <row r="26" spans="2:32" ht="14.25" x14ac:dyDescent="0.2">
      <c r="B26" s="146"/>
      <c r="C26" s="7"/>
      <c r="D26" s="7"/>
      <c r="E26" s="7"/>
      <c r="F26" s="7"/>
      <c r="G26" s="7"/>
      <c r="H26" s="7"/>
      <c r="I26" s="7"/>
      <c r="J26" s="7"/>
      <c r="K26" s="7"/>
      <c r="L26" s="7"/>
      <c r="M26" s="145"/>
      <c r="N26" s="61"/>
      <c r="O26" s="61"/>
      <c r="P26" s="61"/>
      <c r="Q26" s="61"/>
      <c r="R26" s="61"/>
      <c r="S26" s="61"/>
    </row>
    <row r="27" spans="2:32" s="7" customFormat="1" ht="14.25" x14ac:dyDescent="0.2">
      <c r="B27" s="146" t="s">
        <v>135</v>
      </c>
      <c r="M27" s="145"/>
    </row>
    <row r="28" spans="2:32" s="7" customFormat="1" ht="14.25" x14ac:dyDescent="0.2">
      <c r="B28" s="146"/>
      <c r="M28" s="145"/>
    </row>
    <row r="29" spans="2:32" s="61" customFormat="1" ht="24.75" customHeight="1" thickBot="1" x14ac:dyDescent="0.25">
      <c r="B29" s="146"/>
      <c r="C29" s="7"/>
      <c r="D29" s="284" t="s">
        <v>73</v>
      </c>
      <c r="E29" s="7"/>
      <c r="F29" s="153"/>
      <c r="G29" s="412" t="s">
        <v>245</v>
      </c>
      <c r="H29" s="412"/>
      <c r="I29" s="412"/>
      <c r="J29" s="412"/>
      <c r="K29" s="7"/>
      <c r="L29" s="7"/>
      <c r="M29" s="145"/>
    </row>
    <row r="30" spans="2:32" ht="65.25" customHeight="1" x14ac:dyDescent="0.2">
      <c r="B30" s="330" t="s">
        <v>8</v>
      </c>
      <c r="C30" s="345" t="s">
        <v>246</v>
      </c>
      <c r="D30" s="345" t="s">
        <v>126</v>
      </c>
      <c r="E30" s="345" t="s">
        <v>127</v>
      </c>
      <c r="F30" s="345" t="s">
        <v>128</v>
      </c>
      <c r="G30" s="345" t="s">
        <v>9</v>
      </c>
      <c r="H30" s="345" t="s">
        <v>121</v>
      </c>
      <c r="I30" s="345" t="s">
        <v>11</v>
      </c>
      <c r="J30" s="347" t="s">
        <v>122</v>
      </c>
      <c r="K30" s="70"/>
      <c r="L30" s="7"/>
      <c r="M30" s="145"/>
      <c r="N30" s="61"/>
      <c r="O30" s="61"/>
      <c r="P30" s="61"/>
      <c r="Q30" s="61"/>
      <c r="R30" s="61"/>
      <c r="S30" s="61"/>
      <c r="T30" s="61"/>
      <c r="U30" s="61"/>
      <c r="V30" s="61"/>
      <c r="W30" s="61"/>
      <c r="X30" s="61"/>
      <c r="Y30" s="61"/>
      <c r="Z30" s="61"/>
      <c r="AA30" s="61"/>
      <c r="AB30" s="61"/>
      <c r="AC30" s="61"/>
      <c r="AD30" s="61"/>
      <c r="AE30" s="61"/>
      <c r="AF30" s="61"/>
    </row>
    <row r="31" spans="2:32" ht="15" x14ac:dyDescent="0.2">
      <c r="B31" s="165" t="s">
        <v>40</v>
      </c>
      <c r="C31" s="166"/>
      <c r="D31" s="166"/>
      <c r="E31" s="166"/>
      <c r="F31" s="199"/>
      <c r="G31" s="285" t="s">
        <v>131</v>
      </c>
      <c r="H31" s="285" t="s">
        <v>132</v>
      </c>
      <c r="I31" s="286" t="s">
        <v>133</v>
      </c>
      <c r="J31" s="287" t="s">
        <v>134</v>
      </c>
      <c r="K31" s="70"/>
      <c r="L31" s="7"/>
      <c r="M31" s="145"/>
      <c r="N31" s="61"/>
      <c r="O31" s="61"/>
      <c r="P31" s="61"/>
      <c r="Q31" s="61"/>
      <c r="R31" s="61"/>
      <c r="S31" s="61"/>
      <c r="T31" s="61"/>
      <c r="U31" s="61"/>
      <c r="V31" s="61"/>
      <c r="W31" s="61"/>
      <c r="X31" s="61"/>
      <c r="Y31" s="61"/>
      <c r="Z31" s="61"/>
      <c r="AA31" s="61"/>
      <c r="AB31" s="61"/>
      <c r="AC31" s="61"/>
      <c r="AD31" s="61"/>
      <c r="AE31" s="61"/>
      <c r="AF31" s="61"/>
    </row>
    <row r="32" spans="2:32" ht="14.25" x14ac:dyDescent="0.2">
      <c r="B32" s="167" t="s">
        <v>42</v>
      </c>
      <c r="C32" s="168">
        <v>4244822786.4000001</v>
      </c>
      <c r="D32" s="169">
        <v>45</v>
      </c>
      <c r="E32" s="170">
        <f>C32/D32</f>
        <v>94329395.25333333</v>
      </c>
      <c r="F32" s="200">
        <v>40</v>
      </c>
      <c r="G32" s="171">
        <f>(E32*F32)/12</f>
        <v>314431317.51111108</v>
      </c>
      <c r="H32" s="171">
        <f>G32*12%</f>
        <v>37731758.101333328</v>
      </c>
      <c r="I32" s="172">
        <f>(E32/30)*15</f>
        <v>47164697.626666665</v>
      </c>
      <c r="J32" s="173">
        <f>C32*1%</f>
        <v>42448227.864</v>
      </c>
      <c r="K32" s="70"/>
      <c r="L32" s="7"/>
      <c r="M32" s="145"/>
      <c r="N32" s="61"/>
      <c r="O32" s="61"/>
      <c r="P32" s="61"/>
      <c r="Q32" s="61"/>
      <c r="R32" s="61"/>
      <c r="S32" s="61"/>
      <c r="T32" s="61"/>
      <c r="U32" s="61"/>
      <c r="V32" s="61"/>
      <c r="W32" s="61"/>
      <c r="X32" s="61"/>
      <c r="Y32" s="61"/>
      <c r="Z32" s="61"/>
      <c r="AA32" s="61"/>
      <c r="AB32" s="61"/>
      <c r="AC32" s="61"/>
      <c r="AD32" s="61"/>
      <c r="AE32" s="61"/>
      <c r="AF32" s="61"/>
    </row>
    <row r="33" spans="1:32" ht="14.25" x14ac:dyDescent="0.2">
      <c r="B33" s="167" t="s">
        <v>41</v>
      </c>
      <c r="C33" s="168">
        <v>2434217186.1599998</v>
      </c>
      <c r="D33" s="169">
        <v>18</v>
      </c>
      <c r="E33" s="170">
        <f>C33/D33</f>
        <v>135234288.12</v>
      </c>
      <c r="F33" s="200">
        <v>17</v>
      </c>
      <c r="G33" s="171" t="s">
        <v>123</v>
      </c>
      <c r="H33" s="171">
        <v>18</v>
      </c>
      <c r="I33" s="172">
        <f>(E33/30)*15</f>
        <v>67617144.060000002</v>
      </c>
      <c r="J33" s="173">
        <f>C33*2%</f>
        <v>48684343.723200001</v>
      </c>
      <c r="K33" s="70"/>
      <c r="L33" s="7"/>
      <c r="M33" s="145"/>
      <c r="N33" s="61"/>
      <c r="O33" s="61"/>
      <c r="P33" s="61"/>
      <c r="Q33" s="61"/>
      <c r="R33" s="61"/>
      <c r="S33" s="61"/>
      <c r="T33" s="61"/>
      <c r="U33" s="61"/>
      <c r="V33" s="61"/>
      <c r="W33" s="61"/>
      <c r="X33" s="61"/>
      <c r="Y33" s="61"/>
      <c r="Z33" s="61"/>
      <c r="AA33" s="61"/>
      <c r="AB33" s="61"/>
      <c r="AC33" s="61"/>
      <c r="AD33" s="61"/>
      <c r="AE33" s="61"/>
      <c r="AF33" s="61"/>
    </row>
    <row r="34" spans="1:32" ht="14.25" x14ac:dyDescent="0.2">
      <c r="B34" s="167" t="s">
        <v>111</v>
      </c>
      <c r="C34" s="168">
        <v>860526615.12</v>
      </c>
      <c r="D34" s="169">
        <v>11</v>
      </c>
      <c r="E34" s="170">
        <f>C34/D34</f>
        <v>78229692.283636361</v>
      </c>
      <c r="F34" s="200">
        <v>14</v>
      </c>
      <c r="G34" s="171">
        <f>(E34*F34)/12</f>
        <v>91267974.330909088</v>
      </c>
      <c r="H34" s="171">
        <f>G34*12%</f>
        <v>10952156.91970909</v>
      </c>
      <c r="I34" s="172">
        <f>(E34/30)*15</f>
        <v>39114846.141818181</v>
      </c>
      <c r="J34" s="173" t="s">
        <v>123</v>
      </c>
      <c r="K34" s="70"/>
      <c r="L34" s="7"/>
      <c r="M34" s="145"/>
      <c r="N34" s="61"/>
      <c r="O34" s="61"/>
      <c r="P34" s="61"/>
      <c r="Q34" s="61"/>
      <c r="R34" s="61"/>
      <c r="S34" s="61"/>
      <c r="T34" s="61"/>
      <c r="U34" s="61"/>
      <c r="V34" s="61"/>
      <c r="W34" s="61"/>
      <c r="X34" s="61"/>
      <c r="Y34" s="61"/>
      <c r="Z34" s="61"/>
      <c r="AA34" s="61"/>
      <c r="AB34" s="61"/>
      <c r="AC34" s="61"/>
      <c r="AD34" s="61"/>
      <c r="AE34" s="61"/>
      <c r="AF34" s="61"/>
    </row>
    <row r="35" spans="1:32" ht="15" thickBot="1" x14ac:dyDescent="0.25">
      <c r="B35" s="174" t="s">
        <v>44</v>
      </c>
      <c r="C35" s="175">
        <v>334797051.60000002</v>
      </c>
      <c r="D35" s="176">
        <v>8</v>
      </c>
      <c r="E35" s="177">
        <f>C35/D35</f>
        <v>41849631.450000003</v>
      </c>
      <c r="F35" s="201">
        <v>7</v>
      </c>
      <c r="G35" s="178">
        <f>(E35*F35)/12</f>
        <v>24412285.012500003</v>
      </c>
      <c r="H35" s="178">
        <f>G35*12%</f>
        <v>2929474.2015000004</v>
      </c>
      <c r="I35" s="179">
        <f>(E35/30)*15</f>
        <v>20924815.725000001</v>
      </c>
      <c r="J35" s="180" t="s">
        <v>123</v>
      </c>
      <c r="K35" s="70"/>
      <c r="L35" s="7"/>
      <c r="M35" s="145"/>
      <c r="N35" s="61"/>
      <c r="O35" s="61"/>
      <c r="P35" s="61"/>
      <c r="Q35" s="61"/>
      <c r="R35" s="61"/>
      <c r="S35" s="61"/>
      <c r="T35" s="61"/>
      <c r="U35" s="61"/>
      <c r="V35" s="61"/>
      <c r="W35" s="61"/>
      <c r="X35" s="61"/>
      <c r="Y35" s="61"/>
      <c r="Z35" s="61"/>
      <c r="AA35" s="61"/>
      <c r="AB35" s="61"/>
      <c r="AC35" s="61"/>
      <c r="AD35" s="61"/>
      <c r="AE35" s="61"/>
      <c r="AF35" s="61"/>
    </row>
    <row r="36" spans="1:32" ht="15" customHeight="1" thickBot="1" x14ac:dyDescent="0.25">
      <c r="B36" s="164" t="s">
        <v>197</v>
      </c>
      <c r="C36" s="181">
        <f t="shared" ref="C36:J36" si="0">SUM(C32:C35)</f>
        <v>7874363639.2799997</v>
      </c>
      <c r="D36" s="202">
        <f t="shared" si="0"/>
        <v>82</v>
      </c>
      <c r="E36" s="182">
        <f t="shared" si="0"/>
        <v>349643007.10696965</v>
      </c>
      <c r="F36" s="202">
        <f t="shared" si="0"/>
        <v>78</v>
      </c>
      <c r="G36" s="183">
        <f t="shared" si="0"/>
        <v>430111576.85452014</v>
      </c>
      <c r="H36" s="183">
        <f t="shared" si="0"/>
        <v>51613407.22254242</v>
      </c>
      <c r="I36" s="183">
        <f t="shared" si="0"/>
        <v>174821503.55348483</v>
      </c>
      <c r="J36" s="184">
        <f t="shared" si="0"/>
        <v>91132571.587200001</v>
      </c>
      <c r="K36" s="70"/>
      <c r="L36" s="7"/>
      <c r="M36" s="145"/>
      <c r="N36" s="61"/>
      <c r="O36" s="61"/>
      <c r="P36" s="61"/>
      <c r="Q36" s="61"/>
      <c r="R36" s="61"/>
      <c r="S36" s="61"/>
      <c r="T36" s="61"/>
      <c r="U36" s="61"/>
      <c r="V36" s="61"/>
      <c r="W36" s="61"/>
      <c r="X36" s="61"/>
      <c r="Y36" s="61"/>
      <c r="Z36" s="61"/>
      <c r="AA36" s="61"/>
      <c r="AB36" s="61"/>
      <c r="AC36" s="61"/>
      <c r="AD36" s="61"/>
      <c r="AE36" s="61"/>
      <c r="AF36" s="61"/>
    </row>
    <row r="37" spans="1:32" s="61" customFormat="1" ht="15" customHeight="1" x14ac:dyDescent="0.2">
      <c r="B37" s="159"/>
      <c r="C37" s="70"/>
      <c r="D37" s="70"/>
      <c r="E37" s="185" t="s">
        <v>125</v>
      </c>
      <c r="F37" s="185"/>
      <c r="G37" s="186">
        <f>F17</f>
        <v>440311576.85452002</v>
      </c>
      <c r="H37" s="186">
        <f>F18</f>
        <v>40420653</v>
      </c>
      <c r="I37" s="186">
        <f>E19</f>
        <v>175821503.55348501</v>
      </c>
      <c r="J37" s="186">
        <f>F20</f>
        <v>91132571.587200001</v>
      </c>
      <c r="K37" s="70"/>
      <c r="L37" s="7"/>
      <c r="M37" s="145"/>
    </row>
    <row r="38" spans="1:32" s="61" customFormat="1" ht="15" customHeight="1" x14ac:dyDescent="0.2">
      <c r="B38" s="159"/>
      <c r="C38" s="70"/>
      <c r="D38" s="70"/>
      <c r="E38" s="187" t="s">
        <v>129</v>
      </c>
      <c r="F38" s="187"/>
      <c r="G38" s="138">
        <f>G36-G37</f>
        <v>-10199999.999999881</v>
      </c>
      <c r="H38" s="138">
        <f>H36-H37</f>
        <v>11192754.22254242</v>
      </c>
      <c r="I38" s="138">
        <f>I36-I37</f>
        <v>-1000000.0000001788</v>
      </c>
      <c r="J38" s="138">
        <f>J36-J37</f>
        <v>0</v>
      </c>
      <c r="K38" s="70"/>
      <c r="L38" s="7"/>
      <c r="M38" s="145"/>
    </row>
    <row r="39" spans="1:32" s="61" customFormat="1" ht="15" customHeight="1" x14ac:dyDescent="0.2">
      <c r="A39" s="163"/>
      <c r="B39" s="159"/>
      <c r="C39" s="70"/>
      <c r="D39" s="70"/>
      <c r="E39" s="70"/>
      <c r="F39" s="70"/>
      <c r="G39" s="70"/>
      <c r="H39" s="70"/>
      <c r="I39" s="70"/>
      <c r="J39" s="70"/>
      <c r="K39" s="70"/>
      <c r="L39" s="7"/>
      <c r="M39" s="145"/>
    </row>
    <row r="40" spans="1:32" s="61" customFormat="1" ht="15" customHeight="1" x14ac:dyDescent="0.2">
      <c r="B40" s="159"/>
      <c r="C40" s="70"/>
      <c r="D40" s="70"/>
      <c r="E40" s="190" t="s">
        <v>130</v>
      </c>
      <c r="F40" s="190"/>
      <c r="G40" s="191">
        <f>G38+H38+I38+J38</f>
        <v>-7245.777457639575</v>
      </c>
      <c r="H40" s="70"/>
      <c r="I40" s="70"/>
      <c r="J40" s="70"/>
      <c r="K40" s="70"/>
      <c r="L40" s="7"/>
      <c r="M40" s="145"/>
    </row>
    <row r="41" spans="1:32" s="61" customFormat="1" ht="14.25" x14ac:dyDescent="0.2">
      <c r="B41" s="146"/>
      <c r="C41" s="7"/>
      <c r="D41" s="7"/>
      <c r="E41" s="7"/>
      <c r="F41" s="7"/>
      <c r="G41" s="7"/>
      <c r="H41" s="7"/>
      <c r="I41" s="7"/>
      <c r="J41" s="7"/>
      <c r="K41" s="7"/>
      <c r="L41" s="7"/>
      <c r="M41" s="145"/>
    </row>
    <row r="42" spans="1:32" s="61" customFormat="1" ht="13.5" customHeight="1" x14ac:dyDescent="0.2">
      <c r="B42" s="159"/>
      <c r="C42" s="70" t="s">
        <v>247</v>
      </c>
      <c r="D42" s="7"/>
      <c r="E42" s="7"/>
      <c r="F42" s="7"/>
      <c r="G42" s="7"/>
      <c r="H42" s="7"/>
      <c r="I42" s="7"/>
      <c r="J42" s="7"/>
      <c r="K42" s="7"/>
      <c r="L42" s="7"/>
      <c r="M42" s="145"/>
    </row>
    <row r="43" spans="1:32" s="61" customFormat="1" ht="13.5" customHeight="1" x14ac:dyDescent="0.2">
      <c r="B43" s="159"/>
      <c r="C43" s="70"/>
      <c r="D43" s="7"/>
      <c r="E43" s="7"/>
      <c r="F43" s="7"/>
      <c r="G43" s="7"/>
      <c r="H43" s="7"/>
      <c r="I43" s="7"/>
      <c r="J43" s="7"/>
      <c r="K43" s="7"/>
      <c r="L43" s="7"/>
      <c r="M43" s="145"/>
    </row>
    <row r="44" spans="1:32" s="61" customFormat="1" ht="13.5" customHeight="1" x14ac:dyDescent="0.2">
      <c r="B44" s="146"/>
      <c r="C44" s="7"/>
      <c r="D44" s="7"/>
      <c r="E44" s="7"/>
      <c r="F44" s="7"/>
      <c r="G44" s="7"/>
      <c r="H44" s="7"/>
      <c r="I44" s="7"/>
      <c r="J44" s="7"/>
      <c r="K44" s="7"/>
      <c r="L44" s="7"/>
      <c r="M44" s="145"/>
    </row>
    <row r="45" spans="1:32" s="61" customFormat="1" ht="13.5" customHeight="1" x14ac:dyDescent="0.2">
      <c r="B45" s="146"/>
      <c r="C45" s="7"/>
      <c r="D45" s="7"/>
      <c r="E45" s="7"/>
      <c r="F45" s="7"/>
      <c r="G45" s="7"/>
      <c r="H45" s="7"/>
      <c r="I45" s="7"/>
      <c r="J45" s="7"/>
      <c r="K45" s="7"/>
      <c r="L45" s="7"/>
      <c r="M45" s="145"/>
    </row>
    <row r="46" spans="1:32" s="61" customFormat="1" ht="13.5" customHeight="1" x14ac:dyDescent="0.25">
      <c r="B46" s="146" t="s">
        <v>248</v>
      </c>
      <c r="C46" s="7"/>
      <c r="D46" s="7"/>
      <c r="E46" s="7"/>
      <c r="F46" s="7"/>
      <c r="G46" s="7"/>
      <c r="H46" s="7"/>
      <c r="I46" s="7"/>
      <c r="J46" s="7"/>
      <c r="K46" s="7"/>
      <c r="L46" s="7"/>
      <c r="M46" s="145"/>
    </row>
    <row r="47" spans="1:32" s="61" customFormat="1" ht="13.5" customHeight="1" x14ac:dyDescent="0.25">
      <c r="B47" s="146" t="s">
        <v>249</v>
      </c>
      <c r="C47" s="7"/>
      <c r="D47" s="7"/>
      <c r="E47" s="7"/>
      <c r="F47" s="7"/>
      <c r="G47" s="7"/>
      <c r="H47" s="7"/>
      <c r="I47" s="7"/>
      <c r="J47" s="7"/>
      <c r="K47" s="7"/>
      <c r="L47" s="7"/>
      <c r="M47" s="145"/>
    </row>
    <row r="48" spans="1:32" s="61" customFormat="1" ht="15" x14ac:dyDescent="0.25">
      <c r="B48" s="146" t="s">
        <v>250</v>
      </c>
      <c r="C48" s="7"/>
      <c r="D48" s="7"/>
      <c r="E48" s="7"/>
      <c r="F48" s="7"/>
      <c r="G48" s="7"/>
      <c r="H48" s="7"/>
      <c r="I48" s="7"/>
      <c r="J48" s="7"/>
      <c r="K48" s="7"/>
      <c r="L48" s="7"/>
      <c r="M48" s="145"/>
    </row>
    <row r="49" spans="1:22" s="61" customFormat="1" ht="15" x14ac:dyDescent="0.25">
      <c r="B49" s="146" t="s">
        <v>251</v>
      </c>
      <c r="C49" s="7"/>
      <c r="D49" s="7"/>
      <c r="E49" s="7"/>
      <c r="F49" s="7"/>
      <c r="G49" s="7"/>
      <c r="H49" s="7"/>
      <c r="I49" s="7"/>
      <c r="J49" s="7"/>
      <c r="K49" s="7"/>
      <c r="L49" s="7"/>
      <c r="M49" s="145"/>
    </row>
    <row r="50" spans="1:22" s="61" customFormat="1" ht="14.25" x14ac:dyDescent="0.2">
      <c r="B50" s="146"/>
      <c r="C50" s="7"/>
      <c r="D50" s="7"/>
      <c r="E50" s="7"/>
      <c r="F50" s="7"/>
      <c r="G50" s="7"/>
      <c r="H50" s="7"/>
      <c r="I50" s="7"/>
      <c r="J50" s="7"/>
      <c r="K50" s="7"/>
      <c r="L50" s="7"/>
      <c r="M50" s="145"/>
    </row>
    <row r="51" spans="1:22" s="61" customFormat="1" ht="15" thickBot="1" x14ac:dyDescent="0.25">
      <c r="B51" s="146"/>
      <c r="C51" s="7"/>
      <c r="D51" s="7"/>
      <c r="E51" s="7"/>
      <c r="F51" s="7"/>
      <c r="G51" s="7"/>
      <c r="H51" s="7"/>
      <c r="I51" s="7"/>
      <c r="J51" s="7"/>
      <c r="K51" s="7"/>
      <c r="L51" s="7"/>
      <c r="M51" s="145"/>
    </row>
    <row r="52" spans="1:22" ht="15.75" thickBot="1" x14ac:dyDescent="0.3">
      <c r="B52" s="361" t="s">
        <v>103</v>
      </c>
      <c r="C52" s="362"/>
      <c r="D52" s="362"/>
      <c r="E52" s="362"/>
      <c r="F52" s="362"/>
      <c r="G52" s="362"/>
      <c r="H52" s="362"/>
      <c r="I52" s="362"/>
      <c r="J52" s="362"/>
      <c r="K52" s="362"/>
      <c r="L52" s="363"/>
      <c r="M52" s="145"/>
      <c r="N52" s="61"/>
      <c r="O52" s="61"/>
      <c r="P52" s="61"/>
      <c r="Q52" s="61"/>
      <c r="R52" s="61"/>
      <c r="S52" s="61"/>
      <c r="T52" s="61"/>
      <c r="U52" s="61"/>
      <c r="V52" s="61"/>
    </row>
    <row r="53" spans="1:22" ht="14.25" x14ac:dyDescent="0.2">
      <c r="B53" s="364" t="s">
        <v>138</v>
      </c>
      <c r="C53" s="365"/>
      <c r="D53" s="365"/>
      <c r="E53" s="365"/>
      <c r="F53" s="365"/>
      <c r="G53" s="365"/>
      <c r="H53" s="365"/>
      <c r="I53" s="365"/>
      <c r="J53" s="365"/>
      <c r="K53" s="365"/>
      <c r="L53" s="366"/>
      <c r="M53" s="145"/>
      <c r="N53" s="61"/>
      <c r="O53" s="61"/>
      <c r="P53" s="61"/>
      <c r="Q53" s="61"/>
      <c r="R53" s="61"/>
      <c r="S53" s="61"/>
      <c r="T53" s="61"/>
      <c r="U53" s="61"/>
      <c r="V53" s="61"/>
    </row>
    <row r="54" spans="1:22" ht="15" thickBot="1" x14ac:dyDescent="0.25">
      <c r="B54" s="367"/>
      <c r="C54" s="368"/>
      <c r="D54" s="368"/>
      <c r="E54" s="368"/>
      <c r="F54" s="368"/>
      <c r="G54" s="368"/>
      <c r="H54" s="368"/>
      <c r="I54" s="368"/>
      <c r="J54" s="368"/>
      <c r="K54" s="368"/>
      <c r="L54" s="369"/>
      <c r="M54" s="145"/>
      <c r="N54" s="61"/>
      <c r="O54" s="61"/>
      <c r="P54" s="61"/>
      <c r="Q54" s="61"/>
      <c r="R54" s="61"/>
      <c r="S54" s="61"/>
      <c r="T54" s="61"/>
      <c r="U54" s="61"/>
      <c r="V54" s="61"/>
    </row>
    <row r="55" spans="1:22" s="61" customFormat="1" ht="14.25" x14ac:dyDescent="0.2">
      <c r="B55" s="146"/>
      <c r="C55" s="7"/>
      <c r="D55" s="7"/>
      <c r="E55" s="7"/>
      <c r="F55" s="7"/>
      <c r="G55" s="7"/>
      <c r="H55" s="7"/>
      <c r="I55" s="7"/>
      <c r="J55" s="7"/>
      <c r="K55" s="7"/>
      <c r="L55" s="7"/>
      <c r="M55" s="145"/>
    </row>
    <row r="56" spans="1:22" s="61" customFormat="1" ht="14.25" x14ac:dyDescent="0.2">
      <c r="B56" s="146"/>
      <c r="C56" s="7"/>
      <c r="D56" s="7"/>
      <c r="E56" s="7"/>
      <c r="F56" s="7"/>
      <c r="G56" s="7"/>
      <c r="H56" s="7"/>
      <c r="I56" s="7"/>
      <c r="J56" s="7"/>
      <c r="K56" s="7"/>
      <c r="L56" s="7"/>
      <c r="M56" s="145"/>
    </row>
    <row r="57" spans="1:22" s="61" customFormat="1" ht="14.25" x14ac:dyDescent="0.2">
      <c r="A57" s="65"/>
      <c r="B57" s="146"/>
      <c r="C57" s="7"/>
      <c r="D57" s="7"/>
      <c r="E57" s="7"/>
      <c r="F57" s="7"/>
      <c r="G57" s="7"/>
      <c r="H57" s="7"/>
      <c r="I57" s="7"/>
      <c r="J57" s="7"/>
      <c r="K57" s="7"/>
      <c r="L57" s="7"/>
      <c r="M57" s="145"/>
    </row>
    <row r="58" spans="1:22" s="61" customFormat="1" ht="13.5" thickBot="1" x14ac:dyDescent="0.25">
      <c r="B58" s="192"/>
      <c r="C58" s="193"/>
      <c r="D58" s="193"/>
      <c r="E58" s="193"/>
      <c r="F58" s="193"/>
      <c r="G58" s="193"/>
      <c r="H58" s="193"/>
      <c r="I58" s="193"/>
      <c r="J58" s="193"/>
      <c r="K58" s="193"/>
      <c r="L58" s="193"/>
      <c r="M58" s="194"/>
    </row>
    <row r="59" spans="1:22" s="61" customFormat="1" x14ac:dyDescent="0.2"/>
    <row r="60" spans="1:22" s="61" customFormat="1" x14ac:dyDescent="0.2"/>
    <row r="61" spans="1:22" s="61" customFormat="1" x14ac:dyDescent="0.2"/>
    <row r="62" spans="1:22" s="61" customFormat="1" x14ac:dyDescent="0.2"/>
    <row r="63" spans="1:22" s="61" customFormat="1" x14ac:dyDescent="0.2"/>
    <row r="64" spans="1:22"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row r="95" s="61" customFormat="1" x14ac:dyDescent="0.2"/>
    <row r="96" s="61" customFormat="1" x14ac:dyDescent="0.2"/>
    <row r="97" s="61" customFormat="1" x14ac:dyDescent="0.2"/>
    <row r="98" s="61" customFormat="1" x14ac:dyDescent="0.2"/>
    <row r="99" s="61" customFormat="1" x14ac:dyDescent="0.2"/>
    <row r="100" s="61" customFormat="1" x14ac:dyDescent="0.2"/>
    <row r="101" s="61" customFormat="1" x14ac:dyDescent="0.2"/>
    <row r="102" s="61" customFormat="1" x14ac:dyDescent="0.2"/>
    <row r="103" s="61" customFormat="1" x14ac:dyDescent="0.2"/>
    <row r="104" s="61" customFormat="1" x14ac:dyDescent="0.2"/>
    <row r="105" s="61" customFormat="1" x14ac:dyDescent="0.2"/>
    <row r="106" s="61" customFormat="1" x14ac:dyDescent="0.2"/>
    <row r="107" s="61" customFormat="1" x14ac:dyDescent="0.2"/>
    <row r="108" s="61" customFormat="1" x14ac:dyDescent="0.2"/>
    <row r="109" s="61" customFormat="1" x14ac:dyDescent="0.2"/>
    <row r="110" s="61" customFormat="1" x14ac:dyDescent="0.2"/>
    <row r="111" s="61" customFormat="1" x14ac:dyDescent="0.2"/>
    <row r="112" s="61" customFormat="1" x14ac:dyDescent="0.2"/>
    <row r="113" s="61" customFormat="1" x14ac:dyDescent="0.2"/>
    <row r="114" s="61" customFormat="1" x14ac:dyDescent="0.2"/>
    <row r="115" s="61" customFormat="1" x14ac:dyDescent="0.2"/>
    <row r="116" s="61" customFormat="1" x14ac:dyDescent="0.2"/>
    <row r="117" s="61" customFormat="1" x14ac:dyDescent="0.2"/>
    <row r="118" s="61" customFormat="1" x14ac:dyDescent="0.2"/>
    <row r="119" s="61" customFormat="1" x14ac:dyDescent="0.2"/>
    <row r="120" s="61" customFormat="1" x14ac:dyDescent="0.2"/>
    <row r="121" s="61" customFormat="1" x14ac:dyDescent="0.2"/>
    <row r="122" s="61" customFormat="1" x14ac:dyDescent="0.2"/>
    <row r="123" s="61" customFormat="1" x14ac:dyDescent="0.2"/>
    <row r="124" s="61" customFormat="1" x14ac:dyDescent="0.2"/>
    <row r="125" s="61" customFormat="1" x14ac:dyDescent="0.2"/>
    <row r="126" s="61" customFormat="1" x14ac:dyDescent="0.2"/>
    <row r="127" s="61" customFormat="1" x14ac:dyDescent="0.2"/>
    <row r="128" s="61" customFormat="1" x14ac:dyDescent="0.2"/>
    <row r="129" s="61" customFormat="1" x14ac:dyDescent="0.2"/>
    <row r="130" s="61" customFormat="1" x14ac:dyDescent="0.2"/>
    <row r="131" s="61" customFormat="1" x14ac:dyDescent="0.2"/>
    <row r="132" s="61" customFormat="1" x14ac:dyDescent="0.2"/>
    <row r="133" s="61" customFormat="1" x14ac:dyDescent="0.2"/>
    <row r="134" s="61" customFormat="1" x14ac:dyDescent="0.2"/>
    <row r="135" s="61" customFormat="1" x14ac:dyDescent="0.2"/>
    <row r="136" s="61" customFormat="1" x14ac:dyDescent="0.2"/>
    <row r="137" s="61" customFormat="1" x14ac:dyDescent="0.2"/>
    <row r="138" s="61" customFormat="1" x14ac:dyDescent="0.2"/>
    <row r="139" s="61" customFormat="1" x14ac:dyDescent="0.2"/>
    <row r="140" s="61" customFormat="1" x14ac:dyDescent="0.2"/>
    <row r="141" s="61" customFormat="1" x14ac:dyDescent="0.2"/>
    <row r="142" s="61" customFormat="1" x14ac:dyDescent="0.2"/>
    <row r="143" s="61" customFormat="1" x14ac:dyDescent="0.2"/>
    <row r="144" s="61" customFormat="1" x14ac:dyDescent="0.2"/>
    <row r="145" s="61" customFormat="1" x14ac:dyDescent="0.2"/>
    <row r="146" s="61" customFormat="1" x14ac:dyDescent="0.2"/>
    <row r="147" s="61" customFormat="1" x14ac:dyDescent="0.2"/>
    <row r="148" s="61" customFormat="1" x14ac:dyDescent="0.2"/>
    <row r="149" s="61" customFormat="1" x14ac:dyDescent="0.2"/>
    <row r="150" s="61" customFormat="1" x14ac:dyDescent="0.2"/>
    <row r="151" s="61" customFormat="1" x14ac:dyDescent="0.2"/>
    <row r="152" s="61" customFormat="1" x14ac:dyDescent="0.2"/>
    <row r="153" s="61" customFormat="1" x14ac:dyDescent="0.2"/>
  </sheetData>
  <mergeCells count="17">
    <mergeCell ref="B12:L12"/>
    <mergeCell ref="C5:H5"/>
    <mergeCell ref="B1:K3"/>
    <mergeCell ref="B53:L54"/>
    <mergeCell ref="G29:J29"/>
    <mergeCell ref="B52:L52"/>
    <mergeCell ref="B17:C17"/>
    <mergeCell ref="B18:C18"/>
    <mergeCell ref="B19:C19"/>
    <mergeCell ref="B20:C20"/>
    <mergeCell ref="B21:C21"/>
    <mergeCell ref="B14:M14"/>
    <mergeCell ref="F6:H6"/>
    <mergeCell ref="B8:M8"/>
    <mergeCell ref="B9:L9"/>
    <mergeCell ref="B10:L10"/>
    <mergeCell ref="B11:L11"/>
  </mergeCells>
  <phoneticPr fontId="34" type="noConversion"/>
  <hyperlinks>
    <hyperlink ref="G17" location="'Analitica gastos'!M5" display="DN-2" xr:uid="{00000000-0004-0000-0400-000000000000}"/>
    <hyperlink ref="G18:G21" location="'Analitica gastos'!M5" display="DN-2" xr:uid="{00000000-0004-0000-0400-000001000000}"/>
    <hyperlink ref="G31" location="'Pasivos laborales'!B45" display="A" xr:uid="{00000000-0004-0000-0400-000002000000}"/>
    <hyperlink ref="H31" location="'Pasivos laborales'!B46" display="B" xr:uid="{00000000-0004-0000-0400-000003000000}"/>
    <hyperlink ref="I31" location="'Pasivos laborales'!B47" display="C" xr:uid="{00000000-0004-0000-0400-000004000000}"/>
    <hyperlink ref="J31" location="'Pasivos laborales'!B48" display="D" xr:uid="{00000000-0004-0000-0400-000005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42"/>
  <sheetViews>
    <sheetView showGridLines="0" workbookViewId="0">
      <selection activeCell="M3" sqref="M3"/>
    </sheetView>
  </sheetViews>
  <sheetFormatPr baseColWidth="10" defaultColWidth="0" defaultRowHeight="14.25" x14ac:dyDescent="0.2"/>
  <cols>
    <col min="1" max="1" width="2.7109375" style="1" customWidth="1"/>
    <col min="2" max="2" width="22.140625" style="1" customWidth="1"/>
    <col min="3" max="3" width="23.42578125" style="1" bestFit="1" customWidth="1"/>
    <col min="4" max="5" width="12.28515625" style="1" customWidth="1"/>
    <col min="6" max="6" width="14" style="1" customWidth="1"/>
    <col min="7" max="11" width="11.42578125" style="1" customWidth="1"/>
    <col min="12" max="12" width="16.28515625" style="1" customWidth="1"/>
    <col min="13" max="13" width="15.140625" style="1" customWidth="1"/>
    <col min="14" max="14" width="11.42578125" style="1" customWidth="1"/>
    <col min="15" max="68" width="0" style="1" hidden="1" customWidth="1"/>
    <col min="69" max="16384" width="11.42578125" style="1" hidden="1"/>
  </cols>
  <sheetData>
    <row r="1" spans="1:21" s="324" customFormat="1" ht="27.75" customHeight="1" x14ac:dyDescent="0.25">
      <c r="B1" s="360" t="s">
        <v>252</v>
      </c>
      <c r="C1" s="360"/>
      <c r="D1" s="360"/>
      <c r="E1" s="360"/>
      <c r="F1" s="360"/>
      <c r="G1" s="360"/>
      <c r="H1" s="360"/>
      <c r="I1" s="360"/>
      <c r="J1" s="360"/>
      <c r="K1" s="360"/>
      <c r="L1" s="355" t="s">
        <v>308</v>
      </c>
      <c r="M1" s="353" t="s">
        <v>315</v>
      </c>
    </row>
    <row r="2" spans="1:21" s="324" customFormat="1" ht="27.75" customHeight="1" x14ac:dyDescent="0.25">
      <c r="B2" s="360"/>
      <c r="C2" s="360"/>
      <c r="D2" s="360"/>
      <c r="E2" s="360"/>
      <c r="F2" s="360"/>
      <c r="G2" s="360"/>
      <c r="H2" s="360"/>
      <c r="I2" s="360"/>
      <c r="J2" s="360"/>
      <c r="K2" s="360"/>
      <c r="L2" s="355" t="s">
        <v>309</v>
      </c>
      <c r="M2" s="353">
        <v>1</v>
      </c>
    </row>
    <row r="3" spans="1:21" s="324" customFormat="1" ht="27.75" customHeight="1" x14ac:dyDescent="0.25">
      <c r="B3" s="360"/>
      <c r="C3" s="360"/>
      <c r="D3" s="360"/>
      <c r="E3" s="360"/>
      <c r="F3" s="360"/>
      <c r="G3" s="360"/>
      <c r="H3" s="360"/>
      <c r="I3" s="360"/>
      <c r="J3" s="360"/>
      <c r="K3" s="360"/>
      <c r="L3" s="355" t="s">
        <v>317</v>
      </c>
      <c r="M3" s="354">
        <v>44573</v>
      </c>
    </row>
    <row r="4" spans="1:21" s="9" customFormat="1" ht="14.25" customHeight="1" thickBot="1" x14ac:dyDescent="0.3">
      <c r="A4" s="11"/>
      <c r="B4" s="57"/>
      <c r="C4" s="57"/>
      <c r="D4" s="57"/>
      <c r="E4" s="57"/>
      <c r="F4" s="57"/>
      <c r="G4" s="57"/>
      <c r="H4" s="57"/>
      <c r="I4" s="58"/>
      <c r="J4" s="58"/>
      <c r="K4" s="59"/>
      <c r="L4" s="59"/>
      <c r="M4" s="60"/>
      <c r="N4" s="19"/>
      <c r="O4" s="12"/>
      <c r="P4" s="12"/>
      <c r="Q4" s="11"/>
      <c r="R4" s="11"/>
      <c r="S4" s="11"/>
    </row>
    <row r="5" spans="1:21" s="14" customFormat="1" ht="24" customHeight="1" thickBot="1" x14ac:dyDescent="0.3">
      <c r="A5" s="11"/>
      <c r="B5" s="45" t="s">
        <v>174</v>
      </c>
      <c r="C5" s="396" t="s">
        <v>37</v>
      </c>
      <c r="D5" s="396"/>
      <c r="E5" s="396"/>
      <c r="F5" s="396"/>
      <c r="G5" s="396"/>
      <c r="H5" s="397"/>
      <c r="I5" s="47" t="s">
        <v>188</v>
      </c>
      <c r="J5" s="48"/>
      <c r="K5" s="49"/>
      <c r="L5" s="50" t="s">
        <v>176</v>
      </c>
      <c r="M5" s="51"/>
      <c r="N5" s="11"/>
      <c r="O5" s="11"/>
      <c r="P5" s="12"/>
      <c r="Q5" s="13"/>
      <c r="R5" s="13"/>
      <c r="S5" s="11"/>
      <c r="T5" s="11"/>
      <c r="U5" s="11"/>
    </row>
    <row r="6" spans="1:21" s="9" customFormat="1" ht="24" customHeight="1" thickBot="1" x14ac:dyDescent="0.3">
      <c r="A6" s="11"/>
      <c r="B6" s="45" t="s">
        <v>177</v>
      </c>
      <c r="C6" s="46" t="s">
        <v>0</v>
      </c>
      <c r="D6" s="52" t="s">
        <v>179</v>
      </c>
      <c r="E6" s="52" t="s">
        <v>179</v>
      </c>
      <c r="F6" s="401" t="s">
        <v>0</v>
      </c>
      <c r="G6" s="401"/>
      <c r="H6" s="401"/>
      <c r="I6" s="47" t="s">
        <v>173</v>
      </c>
      <c r="J6" s="54" t="s">
        <v>180</v>
      </c>
      <c r="K6" s="417" t="s">
        <v>181</v>
      </c>
      <c r="L6" s="417"/>
      <c r="M6" s="55" t="s">
        <v>243</v>
      </c>
      <c r="N6" s="56"/>
      <c r="O6" s="12"/>
      <c r="P6" s="12"/>
      <c r="Q6" s="11"/>
      <c r="R6" s="11"/>
      <c r="S6" s="11"/>
    </row>
    <row r="7" spans="1:21" ht="15" thickBot="1" x14ac:dyDescent="0.25"/>
    <row r="8" spans="1:21" s="7" customFormat="1" ht="22.5" customHeight="1" x14ac:dyDescent="0.2">
      <c r="B8" s="392" t="s">
        <v>189</v>
      </c>
      <c r="C8" s="402"/>
      <c r="D8" s="402"/>
      <c r="E8" s="402"/>
      <c r="F8" s="402"/>
      <c r="G8" s="402"/>
      <c r="H8" s="402"/>
      <c r="I8" s="402"/>
      <c r="J8" s="402"/>
      <c r="K8" s="402"/>
      <c r="L8" s="402"/>
      <c r="M8" s="393"/>
    </row>
    <row r="9" spans="1:21" s="7" customFormat="1" ht="24.75" customHeight="1" x14ac:dyDescent="0.2">
      <c r="B9" s="382" t="s">
        <v>253</v>
      </c>
      <c r="C9" s="383"/>
      <c r="D9" s="383"/>
      <c r="E9" s="383"/>
      <c r="F9" s="383"/>
      <c r="G9" s="383"/>
      <c r="H9" s="383"/>
      <c r="I9" s="383"/>
      <c r="J9" s="383"/>
      <c r="K9" s="383"/>
      <c r="L9" s="383"/>
      <c r="M9" s="69"/>
    </row>
    <row r="10" spans="1:21" s="7" customFormat="1" ht="15" customHeight="1" thickBot="1" x14ac:dyDescent="0.25">
      <c r="B10" s="208"/>
      <c r="C10" s="209"/>
      <c r="D10" s="209"/>
      <c r="E10" s="209"/>
      <c r="F10" s="209"/>
      <c r="G10" s="209"/>
      <c r="H10" s="209"/>
      <c r="I10" s="209"/>
      <c r="J10" s="209"/>
      <c r="K10" s="209"/>
      <c r="L10" s="209"/>
      <c r="M10" s="69"/>
    </row>
    <row r="11" spans="1:21" s="7" customFormat="1" ht="15" customHeight="1" thickBot="1" x14ac:dyDescent="0.25">
      <c r="B11" s="427" t="s">
        <v>254</v>
      </c>
      <c r="C11" s="428"/>
      <c r="D11" s="209"/>
      <c r="E11" s="209"/>
      <c r="F11" s="209"/>
      <c r="G11" s="209"/>
      <c r="H11" s="209"/>
      <c r="I11" s="209"/>
      <c r="J11" s="209"/>
      <c r="K11" s="209"/>
      <c r="L11" s="209"/>
      <c r="M11" s="69"/>
    </row>
    <row r="12" spans="1:21" s="7" customFormat="1" ht="15" customHeight="1" thickBot="1" x14ac:dyDescent="0.25">
      <c r="B12" s="429" t="s">
        <v>255</v>
      </c>
      <c r="C12" s="430"/>
      <c r="D12" s="209"/>
      <c r="E12" s="209"/>
      <c r="F12" s="209"/>
      <c r="G12" s="209"/>
      <c r="H12" s="209"/>
      <c r="I12" s="209"/>
      <c r="J12" s="209"/>
      <c r="K12" s="209"/>
      <c r="L12" s="209"/>
      <c r="M12" s="69"/>
    </row>
    <row r="13" spans="1:21" s="7" customFormat="1" ht="15" customHeight="1" x14ac:dyDescent="0.2">
      <c r="B13" s="431" t="s">
        <v>256</v>
      </c>
      <c r="C13" s="432"/>
      <c r="D13" s="209"/>
      <c r="E13" s="209"/>
      <c r="F13" s="209"/>
      <c r="G13" s="209"/>
      <c r="H13" s="209"/>
      <c r="I13" s="209"/>
      <c r="J13" s="209"/>
      <c r="K13" s="209"/>
      <c r="L13" s="209"/>
      <c r="M13" s="69"/>
    </row>
    <row r="14" spans="1:21" s="7" customFormat="1" ht="15" customHeight="1" x14ac:dyDescent="0.2">
      <c r="B14" s="433"/>
      <c r="C14" s="434"/>
      <c r="D14" s="209"/>
      <c r="E14" s="209"/>
      <c r="F14" s="209"/>
      <c r="G14" s="209"/>
      <c r="H14" s="209"/>
      <c r="I14" s="209"/>
      <c r="J14" s="209"/>
      <c r="K14" s="209"/>
      <c r="L14" s="209"/>
      <c r="M14" s="69"/>
    </row>
    <row r="15" spans="1:21" ht="6" customHeight="1" x14ac:dyDescent="0.2">
      <c r="B15" s="203"/>
      <c r="M15" s="204"/>
    </row>
    <row r="16" spans="1:21" ht="36.75" customHeight="1" x14ac:dyDescent="0.2">
      <c r="B16" s="418" t="s">
        <v>288</v>
      </c>
      <c r="C16" s="419"/>
      <c r="D16" s="419"/>
      <c r="E16" s="419"/>
      <c r="F16" s="419"/>
      <c r="G16" s="419"/>
      <c r="H16" s="419"/>
      <c r="I16" s="419"/>
      <c r="J16" s="419"/>
      <c r="K16" s="419"/>
      <c r="L16" s="419"/>
      <c r="M16" s="204"/>
    </row>
    <row r="17" spans="1:13" ht="4.5" customHeight="1" thickBot="1" x14ac:dyDescent="0.25">
      <c r="A17" s="6"/>
      <c r="B17" s="288"/>
      <c r="C17" s="289"/>
      <c r="D17" s="289"/>
      <c r="E17" s="289"/>
      <c r="F17" s="289"/>
      <c r="G17" s="289"/>
      <c r="H17" s="289"/>
      <c r="I17" s="289"/>
      <c r="M17" s="204"/>
    </row>
    <row r="18" spans="1:13" ht="17.25" customHeight="1" x14ac:dyDescent="0.2">
      <c r="B18" s="348" t="s">
        <v>12</v>
      </c>
      <c r="C18" s="331" t="s">
        <v>8</v>
      </c>
      <c r="D18" s="289"/>
      <c r="E18" s="289"/>
      <c r="F18" s="289"/>
      <c r="G18" s="289"/>
      <c r="M18" s="204"/>
    </row>
    <row r="19" spans="1:13" ht="15" x14ac:dyDescent="0.2">
      <c r="B19" s="290" t="s">
        <v>13</v>
      </c>
      <c r="C19" s="291" t="s">
        <v>14</v>
      </c>
      <c r="D19" s="289"/>
      <c r="E19" s="289"/>
      <c r="F19" s="289"/>
      <c r="G19" s="289"/>
      <c r="M19" s="204"/>
    </row>
    <row r="20" spans="1:13" ht="15" x14ac:dyDescent="0.2">
      <c r="B20" s="290" t="s">
        <v>15</v>
      </c>
      <c r="C20" s="291" t="s">
        <v>16</v>
      </c>
      <c r="D20" s="289"/>
      <c r="E20" s="289"/>
      <c r="F20" s="289"/>
      <c r="G20" s="289"/>
      <c r="M20" s="204"/>
    </row>
    <row r="21" spans="1:13" ht="15" x14ac:dyDescent="0.2">
      <c r="B21" s="290" t="s">
        <v>17</v>
      </c>
      <c r="C21" s="291" t="s">
        <v>18</v>
      </c>
      <c r="D21" s="289"/>
      <c r="E21" s="289"/>
      <c r="F21" s="289"/>
      <c r="G21" s="289"/>
      <c r="M21" s="204"/>
    </row>
    <row r="22" spans="1:13" ht="15.75" thickBot="1" x14ac:dyDescent="0.25">
      <c r="B22" s="292" t="s">
        <v>19</v>
      </c>
      <c r="C22" s="293" t="s">
        <v>20</v>
      </c>
      <c r="D22" s="289"/>
      <c r="E22" s="289"/>
      <c r="F22" s="289"/>
      <c r="G22" s="289"/>
      <c r="M22" s="204"/>
    </row>
    <row r="23" spans="1:13" ht="15" x14ac:dyDescent="0.2">
      <c r="A23" s="294"/>
      <c r="B23" s="295"/>
      <c r="C23" s="296"/>
      <c r="D23" s="289"/>
      <c r="E23" s="289"/>
      <c r="F23" s="289"/>
      <c r="G23" s="289"/>
      <c r="H23" s="289"/>
      <c r="I23" s="289"/>
      <c r="M23" s="204"/>
    </row>
    <row r="24" spans="1:13" ht="43.5" customHeight="1" x14ac:dyDescent="0.2">
      <c r="A24" s="289"/>
      <c r="B24" s="418" t="s">
        <v>21</v>
      </c>
      <c r="C24" s="419"/>
      <c r="D24" s="419"/>
      <c r="E24" s="419"/>
      <c r="F24" s="419"/>
      <c r="G24" s="419"/>
      <c r="H24" s="419"/>
      <c r="I24" s="419"/>
      <c r="J24" s="419"/>
      <c r="K24" s="419"/>
      <c r="L24" s="419"/>
      <c r="M24" s="204"/>
    </row>
    <row r="25" spans="1:13" ht="15" customHeight="1" thickBot="1" x14ac:dyDescent="0.25">
      <c r="A25" s="289"/>
      <c r="B25" s="306"/>
      <c r="C25" s="307"/>
      <c r="D25" s="307"/>
      <c r="E25" s="307"/>
      <c r="F25" s="307"/>
      <c r="G25" s="307"/>
      <c r="H25" s="307"/>
      <c r="I25" s="307"/>
      <c r="J25" s="307"/>
      <c r="K25" s="307"/>
      <c r="L25" s="307"/>
      <c r="M25" s="204"/>
    </row>
    <row r="26" spans="1:13" s="7" customFormat="1" ht="22.5" customHeight="1" x14ac:dyDescent="0.2">
      <c r="B26" s="392" t="s">
        <v>257</v>
      </c>
      <c r="C26" s="402"/>
      <c r="D26" s="402"/>
      <c r="E26" s="402"/>
      <c r="F26" s="402"/>
      <c r="G26" s="402"/>
      <c r="H26" s="402"/>
      <c r="I26" s="402"/>
      <c r="J26" s="402"/>
      <c r="K26" s="402"/>
      <c r="L26" s="402"/>
      <c r="M26" s="393"/>
    </row>
    <row r="27" spans="1:13" ht="33.75" customHeight="1" thickBot="1" x14ac:dyDescent="0.25">
      <c r="B27" s="418" t="s">
        <v>289</v>
      </c>
      <c r="C27" s="419"/>
      <c r="D27" s="419"/>
      <c r="E27" s="419"/>
      <c r="F27" s="419"/>
      <c r="G27" s="419"/>
      <c r="H27" s="419"/>
      <c r="I27" s="419"/>
      <c r="J27" s="419"/>
      <c r="K27" s="419"/>
      <c r="L27" s="419"/>
      <c r="M27" s="204"/>
    </row>
    <row r="28" spans="1:13" s="7" customFormat="1" ht="22.5" customHeight="1" x14ac:dyDescent="0.2">
      <c r="B28" s="392" t="s">
        <v>258</v>
      </c>
      <c r="C28" s="402"/>
      <c r="D28" s="402"/>
      <c r="E28" s="402"/>
      <c r="F28" s="402"/>
      <c r="G28" s="402"/>
      <c r="H28" s="402"/>
      <c r="I28" s="402"/>
      <c r="J28" s="402"/>
      <c r="K28" s="402"/>
      <c r="L28" s="402"/>
      <c r="M28" s="393"/>
    </row>
    <row r="29" spans="1:13" ht="3.75" customHeight="1" x14ac:dyDescent="0.25">
      <c r="A29" s="297"/>
      <c r="B29" s="298"/>
      <c r="C29" s="297"/>
      <c r="D29" s="297"/>
      <c r="E29" s="205"/>
      <c r="F29" s="297"/>
      <c r="G29" s="297"/>
      <c r="H29" s="297"/>
      <c r="I29" s="299"/>
      <c r="M29" s="204"/>
    </row>
    <row r="30" spans="1:13" ht="15" x14ac:dyDescent="0.2">
      <c r="B30" s="300" t="s">
        <v>22</v>
      </c>
      <c r="C30" s="289"/>
      <c r="D30" s="289"/>
      <c r="E30" s="289"/>
      <c r="F30" s="289"/>
      <c r="G30" s="289"/>
      <c r="H30" s="289"/>
      <c r="I30" s="289"/>
      <c r="M30" s="204"/>
    </row>
    <row r="31" spans="1:13" ht="15.75" thickBot="1" x14ac:dyDescent="0.25">
      <c r="A31" s="6"/>
      <c r="B31" s="288"/>
      <c r="C31" s="289"/>
      <c r="D31" s="289"/>
      <c r="E31" s="289"/>
      <c r="F31" s="289"/>
      <c r="G31" s="289"/>
      <c r="H31" s="289"/>
      <c r="I31" s="289"/>
      <c r="M31" s="204"/>
    </row>
    <row r="32" spans="1:13" ht="45" x14ac:dyDescent="0.2">
      <c r="B32" s="424" t="s">
        <v>23</v>
      </c>
      <c r="C32" s="425"/>
      <c r="D32" s="426" t="s">
        <v>305</v>
      </c>
      <c r="E32" s="426"/>
      <c r="F32" s="345" t="s">
        <v>306</v>
      </c>
      <c r="G32" s="426" t="s">
        <v>259</v>
      </c>
      <c r="H32" s="426"/>
      <c r="I32" s="435"/>
      <c r="M32" s="204"/>
    </row>
    <row r="33" spans="1:22" ht="14.25" customHeight="1" x14ac:dyDescent="0.2">
      <c r="B33" s="290" t="s">
        <v>19</v>
      </c>
      <c r="C33" s="301" t="s">
        <v>290</v>
      </c>
      <c r="D33" s="169">
        <v>65456</v>
      </c>
      <c r="E33" s="169">
        <v>65457</v>
      </c>
      <c r="F33" s="169">
        <v>65458</v>
      </c>
      <c r="G33" s="420" t="s">
        <v>291</v>
      </c>
      <c r="H33" s="420"/>
      <c r="I33" s="421"/>
      <c r="M33" s="204"/>
    </row>
    <row r="34" spans="1:22" x14ac:dyDescent="0.2">
      <c r="B34" s="290" t="s">
        <v>13</v>
      </c>
      <c r="C34" s="301" t="s">
        <v>14</v>
      </c>
      <c r="D34" s="169">
        <v>5678</v>
      </c>
      <c r="E34" s="169">
        <v>5679</v>
      </c>
      <c r="F34" s="169">
        <v>5680</v>
      </c>
      <c r="G34" s="420"/>
      <c r="H34" s="420"/>
      <c r="I34" s="421"/>
      <c r="M34" s="204"/>
    </row>
    <row r="35" spans="1:22" x14ac:dyDescent="0.2">
      <c r="B35" s="290" t="s">
        <v>15</v>
      </c>
      <c r="C35" s="302" t="s">
        <v>16</v>
      </c>
      <c r="D35" s="169">
        <v>6987</v>
      </c>
      <c r="E35" s="169">
        <v>6988</v>
      </c>
      <c r="F35" s="169">
        <v>6989</v>
      </c>
      <c r="G35" s="420"/>
      <c r="H35" s="420"/>
      <c r="I35" s="421"/>
      <c r="M35" s="204"/>
    </row>
    <row r="36" spans="1:22" ht="15" thickBot="1" x14ac:dyDescent="0.25">
      <c r="B36" s="292" t="s">
        <v>17</v>
      </c>
      <c r="C36" s="303" t="s">
        <v>18</v>
      </c>
      <c r="D36" s="176">
        <v>2354</v>
      </c>
      <c r="E36" s="176">
        <v>2355</v>
      </c>
      <c r="F36" s="176">
        <v>2356</v>
      </c>
      <c r="G36" s="422"/>
      <c r="H36" s="422"/>
      <c r="I36" s="423"/>
      <c r="M36" s="204"/>
    </row>
    <row r="37" spans="1:22" ht="15.75" thickBot="1" x14ac:dyDescent="0.25">
      <c r="A37" s="6"/>
      <c r="B37" s="288"/>
      <c r="C37" s="289"/>
      <c r="D37" s="289"/>
      <c r="E37" s="289"/>
      <c r="F37" s="289"/>
      <c r="G37" s="289"/>
      <c r="H37" s="289"/>
      <c r="I37" s="289"/>
      <c r="M37" s="204"/>
    </row>
    <row r="38" spans="1:22" ht="15.75" thickBot="1" x14ac:dyDescent="0.3">
      <c r="A38" s="7"/>
      <c r="B38" s="361" t="s">
        <v>103</v>
      </c>
      <c r="C38" s="362"/>
      <c r="D38" s="362"/>
      <c r="E38" s="362"/>
      <c r="F38" s="362"/>
      <c r="G38" s="362"/>
      <c r="H38" s="362"/>
      <c r="I38" s="362"/>
      <c r="J38" s="362"/>
      <c r="K38" s="362"/>
      <c r="L38" s="363"/>
      <c r="M38" s="204"/>
      <c r="N38" s="7"/>
      <c r="O38" s="7"/>
      <c r="P38" s="7"/>
      <c r="Q38" s="7"/>
      <c r="R38" s="7"/>
      <c r="S38" s="7"/>
      <c r="T38" s="7"/>
      <c r="U38" s="7"/>
      <c r="V38" s="7"/>
    </row>
    <row r="39" spans="1:22" x14ac:dyDescent="0.2">
      <c r="A39" s="7"/>
      <c r="B39" s="408" t="s">
        <v>260</v>
      </c>
      <c r="C39" s="409"/>
      <c r="D39" s="409"/>
      <c r="E39" s="409"/>
      <c r="F39" s="409"/>
      <c r="G39" s="409"/>
      <c r="H39" s="409"/>
      <c r="I39" s="409"/>
      <c r="J39" s="409"/>
      <c r="K39" s="409"/>
      <c r="L39" s="410"/>
      <c r="M39" s="204"/>
      <c r="N39" s="7"/>
      <c r="O39" s="7"/>
      <c r="P39" s="7"/>
      <c r="Q39" s="7"/>
      <c r="R39" s="7"/>
      <c r="S39" s="7"/>
      <c r="T39" s="7"/>
      <c r="U39" s="7"/>
      <c r="V39" s="7"/>
    </row>
    <row r="40" spans="1:22" ht="15" thickBot="1" x14ac:dyDescent="0.25">
      <c r="A40" s="7"/>
      <c r="B40" s="436"/>
      <c r="C40" s="437"/>
      <c r="D40" s="437"/>
      <c r="E40" s="437"/>
      <c r="F40" s="437"/>
      <c r="G40" s="437"/>
      <c r="H40" s="437"/>
      <c r="I40" s="437"/>
      <c r="J40" s="437"/>
      <c r="K40" s="437"/>
      <c r="L40" s="438"/>
      <c r="M40" s="204"/>
      <c r="N40" s="7"/>
      <c r="O40" s="7"/>
      <c r="P40" s="7"/>
      <c r="Q40" s="7"/>
      <c r="R40" s="7"/>
      <c r="S40" s="7"/>
      <c r="T40" s="7"/>
      <c r="U40" s="7"/>
      <c r="V40" s="7"/>
    </row>
    <row r="41" spans="1:22" ht="30" customHeight="1" x14ac:dyDescent="0.2">
      <c r="A41" s="304"/>
      <c r="B41" s="305"/>
      <c r="C41" s="304"/>
      <c r="D41" s="304"/>
      <c r="E41" s="304"/>
      <c r="F41" s="304"/>
      <c r="G41" s="304"/>
      <c r="H41" s="304"/>
      <c r="I41" s="304"/>
      <c r="M41" s="204"/>
    </row>
    <row r="42" spans="1:22" ht="15" thickBot="1" x14ac:dyDescent="0.25">
      <c r="B42" s="206"/>
      <c r="C42" s="5"/>
      <c r="D42" s="5"/>
      <c r="E42" s="5"/>
      <c r="F42" s="5"/>
      <c r="G42" s="5"/>
      <c r="H42" s="5"/>
      <c r="I42" s="5"/>
      <c r="J42" s="5"/>
      <c r="K42" s="5"/>
      <c r="L42" s="5"/>
      <c r="M42" s="207"/>
    </row>
  </sheetData>
  <mergeCells count="20">
    <mergeCell ref="B38:L38"/>
    <mergeCell ref="B39:L40"/>
    <mergeCell ref="B24:L24"/>
    <mergeCell ref="B26:M26"/>
    <mergeCell ref="B27:L27"/>
    <mergeCell ref="B28:M28"/>
    <mergeCell ref="B16:L16"/>
    <mergeCell ref="G33:I36"/>
    <mergeCell ref="B32:C32"/>
    <mergeCell ref="D32:E32"/>
    <mergeCell ref="B9:L9"/>
    <mergeCell ref="B11:C11"/>
    <mergeCell ref="B12:C12"/>
    <mergeCell ref="B13:C14"/>
    <mergeCell ref="G32:I32"/>
    <mergeCell ref="F6:H6"/>
    <mergeCell ref="K6:L6"/>
    <mergeCell ref="B8:M8"/>
    <mergeCell ref="B1:K3"/>
    <mergeCell ref="C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134"/>
  <sheetViews>
    <sheetView showGridLines="0" workbookViewId="0">
      <selection activeCell="C5" sqref="C5:F5"/>
    </sheetView>
  </sheetViews>
  <sheetFormatPr baseColWidth="10" defaultColWidth="0" defaultRowHeight="0" customHeight="1" zeroHeight="1" x14ac:dyDescent="0.2"/>
  <cols>
    <col min="1" max="1" width="2.7109375" style="7" customWidth="1"/>
    <col min="2" max="2" width="21" style="1" customWidth="1"/>
    <col min="3" max="3" width="54.28515625" style="1" customWidth="1"/>
    <col min="4" max="4" width="13.5703125" style="1" customWidth="1"/>
    <col min="5" max="6" width="17" style="1" customWidth="1"/>
    <col min="7" max="11" width="17" style="7" customWidth="1"/>
    <col min="12" max="13" width="13.5703125" style="7" customWidth="1"/>
    <col min="14" max="14" width="18" style="7" customWidth="1"/>
    <col min="15" max="15" width="13.5703125" style="7" customWidth="1"/>
    <col min="16" max="16" width="16" style="7" customWidth="1"/>
    <col min="17" max="19" width="13.5703125" style="7" customWidth="1"/>
    <col min="20" max="21" width="12.7109375" style="7" customWidth="1"/>
    <col min="22" max="22" width="1.7109375" style="7" hidden="1" customWidth="1"/>
    <col min="23" max="24" width="12.7109375" style="7" hidden="1" customWidth="1"/>
    <col min="25" max="25" width="1.7109375" style="7" hidden="1" customWidth="1"/>
    <col min="26" max="27" width="12.7109375" style="7" hidden="1" customWidth="1"/>
    <col min="28" max="28" width="1.7109375" style="7" hidden="1" customWidth="1"/>
    <col min="29" max="31" width="12.7109375" style="7" hidden="1" customWidth="1"/>
    <col min="32" max="32" width="1.7109375" style="7" hidden="1" customWidth="1"/>
    <col min="33" max="33" width="31.85546875" style="7" hidden="1" customWidth="1"/>
    <col min="34" max="35" width="0" style="7" hidden="1" customWidth="1"/>
    <col min="36" max="16384" width="11.42578125" style="7" hidden="1"/>
  </cols>
  <sheetData>
    <row r="1" spans="1:32" s="324" customFormat="1" ht="27.75" customHeight="1" x14ac:dyDescent="0.25">
      <c r="B1" s="360" t="s">
        <v>140</v>
      </c>
      <c r="C1" s="360"/>
      <c r="D1" s="360"/>
      <c r="E1" s="360"/>
      <c r="F1" s="360"/>
      <c r="G1" s="360"/>
      <c r="H1" s="360"/>
      <c r="I1" s="360"/>
      <c r="J1" s="355" t="s">
        <v>308</v>
      </c>
      <c r="K1" s="353" t="s">
        <v>316</v>
      </c>
    </row>
    <row r="2" spans="1:32" s="324" customFormat="1" ht="27.75" customHeight="1" x14ac:dyDescent="0.25">
      <c r="B2" s="360"/>
      <c r="C2" s="360"/>
      <c r="D2" s="360"/>
      <c r="E2" s="360"/>
      <c r="F2" s="360"/>
      <c r="G2" s="360"/>
      <c r="H2" s="360"/>
      <c r="I2" s="360"/>
      <c r="J2" s="355" t="s">
        <v>309</v>
      </c>
      <c r="K2" s="353">
        <v>1</v>
      </c>
    </row>
    <row r="3" spans="1:32" s="324" customFormat="1" ht="27.75" customHeight="1" x14ac:dyDescent="0.25">
      <c r="B3" s="360"/>
      <c r="C3" s="360"/>
      <c r="D3" s="360"/>
      <c r="E3" s="360"/>
      <c r="F3" s="360"/>
      <c r="G3" s="360"/>
      <c r="H3" s="360"/>
      <c r="I3" s="360"/>
      <c r="J3" s="355" t="s">
        <v>317</v>
      </c>
      <c r="K3" s="354">
        <v>44573</v>
      </c>
    </row>
    <row r="4" spans="1:32" s="9" customFormat="1" ht="14.25" customHeight="1" thickBot="1" x14ac:dyDescent="0.3">
      <c r="A4" s="11"/>
      <c r="B4" s="57"/>
      <c r="C4" s="57"/>
      <c r="D4" s="57"/>
      <c r="E4" s="57"/>
      <c r="F4" s="57"/>
      <c r="G4" s="57"/>
      <c r="H4" s="57"/>
      <c r="I4" s="58"/>
      <c r="J4" s="58"/>
      <c r="K4" s="59"/>
      <c r="L4" s="59"/>
      <c r="M4" s="60"/>
      <c r="N4" s="19"/>
      <c r="O4" s="12"/>
      <c r="P4" s="12"/>
      <c r="Q4" s="11"/>
      <c r="R4" s="11"/>
      <c r="S4" s="11"/>
    </row>
    <row r="5" spans="1:32" s="14" customFormat="1" ht="24" customHeight="1" thickBot="1" x14ac:dyDescent="0.3">
      <c r="B5" s="45" t="s">
        <v>174</v>
      </c>
      <c r="C5" s="473"/>
      <c r="D5" s="473"/>
      <c r="E5" s="473"/>
      <c r="F5" s="474"/>
      <c r="G5" s="470" t="s">
        <v>188</v>
      </c>
      <c r="H5" s="467"/>
      <c r="I5" s="471" t="s">
        <v>176</v>
      </c>
      <c r="J5" s="471"/>
      <c r="K5" s="472"/>
      <c r="L5" s="8"/>
      <c r="M5" s="8"/>
      <c r="N5" s="11"/>
      <c r="O5" s="11"/>
      <c r="P5" s="12"/>
      <c r="Q5" s="13"/>
      <c r="R5" s="12"/>
      <c r="S5" s="11"/>
      <c r="T5" s="11"/>
      <c r="U5" s="11"/>
      <c r="V5" s="11"/>
      <c r="Y5" s="11"/>
      <c r="AB5" s="11"/>
      <c r="AF5" s="11"/>
    </row>
    <row r="6" spans="1:32" s="9" customFormat="1" ht="24" customHeight="1" thickBot="1" x14ac:dyDescent="0.3">
      <c r="B6" s="466" t="s">
        <v>177</v>
      </c>
      <c r="C6" s="467"/>
      <c r="D6" s="210" t="s">
        <v>179</v>
      </c>
      <c r="E6" s="468" t="s">
        <v>0</v>
      </c>
      <c r="F6" s="469"/>
      <c r="G6" s="211" t="s">
        <v>173</v>
      </c>
      <c r="H6" s="212" t="s">
        <v>180</v>
      </c>
      <c r="I6" s="213" t="s">
        <v>181</v>
      </c>
      <c r="J6" s="214"/>
      <c r="K6" s="215" t="s">
        <v>274</v>
      </c>
      <c r="L6" s="8"/>
      <c r="M6" s="8"/>
      <c r="N6" s="19"/>
      <c r="O6" s="12"/>
      <c r="P6" s="12"/>
      <c r="Q6" s="11"/>
      <c r="R6" s="11"/>
      <c r="S6" s="11"/>
      <c r="V6" s="11"/>
      <c r="Y6" s="11"/>
      <c r="AB6" s="11"/>
      <c r="AF6" s="11"/>
    </row>
    <row r="7" spans="1:32" s="9" customFormat="1" ht="14.25" customHeight="1" thickBot="1" x14ac:dyDescent="0.3">
      <c r="B7" s="216"/>
      <c r="C7" s="217"/>
      <c r="D7" s="217"/>
      <c r="E7" s="217"/>
      <c r="F7" s="218"/>
      <c r="G7" s="217"/>
      <c r="H7" s="217"/>
      <c r="I7" s="219"/>
      <c r="J7" s="219"/>
      <c r="K7" s="220"/>
      <c r="L7" s="8"/>
      <c r="M7" s="8"/>
      <c r="N7" s="19"/>
      <c r="O7" s="12"/>
      <c r="P7" s="8"/>
      <c r="Q7" s="11"/>
      <c r="R7" s="11"/>
      <c r="S7" s="11"/>
      <c r="V7" s="11"/>
      <c r="Y7" s="11"/>
      <c r="AB7" s="11"/>
      <c r="AF7" s="11"/>
    </row>
    <row r="8" spans="1:32" ht="22.5" customHeight="1" x14ac:dyDescent="0.2">
      <c r="B8" s="392" t="s">
        <v>275</v>
      </c>
      <c r="C8" s="402"/>
      <c r="D8" s="402"/>
      <c r="E8" s="402"/>
      <c r="F8" s="402"/>
      <c r="G8" s="402"/>
      <c r="H8" s="402"/>
      <c r="I8" s="402"/>
      <c r="J8" s="402"/>
      <c r="K8" s="393"/>
      <c r="L8" s="8"/>
      <c r="M8" s="8"/>
      <c r="N8" s="19"/>
      <c r="O8" s="12"/>
      <c r="P8" s="8"/>
    </row>
    <row r="9" spans="1:32" ht="12.75" customHeight="1" x14ac:dyDescent="0.2">
      <c r="B9" s="463"/>
      <c r="C9" s="448"/>
      <c r="D9" s="448"/>
      <c r="E9" s="448"/>
      <c r="F9" s="448"/>
      <c r="G9" s="448"/>
      <c r="H9" s="448"/>
      <c r="I9" s="448"/>
      <c r="J9" s="448"/>
      <c r="K9" s="464"/>
      <c r="L9" s="8"/>
      <c r="M9" s="8"/>
      <c r="N9" s="19"/>
      <c r="O9" s="12"/>
      <c r="P9" s="8"/>
    </row>
    <row r="10" spans="1:32" ht="19.5" customHeight="1" x14ac:dyDescent="0.2">
      <c r="B10" s="378" t="s">
        <v>307</v>
      </c>
      <c r="C10" s="379" t="s">
        <v>139</v>
      </c>
      <c r="D10" s="379" t="s">
        <v>139</v>
      </c>
      <c r="E10" s="379" t="s">
        <v>139</v>
      </c>
      <c r="F10" s="379" t="s">
        <v>139</v>
      </c>
      <c r="G10" s="379" t="s">
        <v>139</v>
      </c>
      <c r="H10" s="379" t="s">
        <v>139</v>
      </c>
      <c r="I10" s="379" t="s">
        <v>139</v>
      </c>
      <c r="J10" s="379" t="s">
        <v>139</v>
      </c>
      <c r="K10" s="465" t="s">
        <v>139</v>
      </c>
      <c r="L10" s="8"/>
      <c r="M10" s="8"/>
      <c r="N10" s="19"/>
      <c r="O10" s="12"/>
      <c r="P10" s="8"/>
    </row>
    <row r="11" spans="1:32" ht="19.5" customHeight="1" x14ac:dyDescent="0.2">
      <c r="B11" s="378" t="s">
        <v>276</v>
      </c>
      <c r="C11" s="379" t="s">
        <v>276</v>
      </c>
      <c r="D11" s="379" t="s">
        <v>276</v>
      </c>
      <c r="E11" s="379" t="s">
        <v>276</v>
      </c>
      <c r="F11" s="379" t="s">
        <v>276</v>
      </c>
      <c r="G11" s="379" t="s">
        <v>276</v>
      </c>
      <c r="H11" s="379" t="s">
        <v>276</v>
      </c>
      <c r="I11" s="379" t="s">
        <v>276</v>
      </c>
      <c r="J11" s="379" t="s">
        <v>276</v>
      </c>
      <c r="K11" s="465" t="s">
        <v>276</v>
      </c>
      <c r="L11" s="8"/>
      <c r="M11" s="8"/>
      <c r="N11" s="19"/>
      <c r="O11" s="12"/>
      <c r="P11" s="8"/>
    </row>
    <row r="12" spans="1:32" ht="12.75" customHeight="1" thickBot="1" x14ac:dyDescent="0.25">
      <c r="B12" s="463"/>
      <c r="C12" s="448"/>
      <c r="D12" s="448"/>
      <c r="E12" s="448"/>
      <c r="F12" s="448"/>
      <c r="G12" s="448"/>
      <c r="H12" s="448"/>
      <c r="I12" s="448"/>
      <c r="J12" s="448"/>
      <c r="K12" s="464"/>
      <c r="L12" s="8"/>
      <c r="M12" s="8"/>
      <c r="N12" s="19"/>
      <c r="O12" s="12"/>
      <c r="P12" s="8"/>
    </row>
    <row r="13" spans="1:32" ht="18" customHeight="1" thickBot="1" x14ac:dyDescent="0.3">
      <c r="B13" s="221"/>
      <c r="C13" s="427" t="s">
        <v>261</v>
      </c>
      <c r="D13" s="458" t="s">
        <v>141</v>
      </c>
      <c r="E13" s="459" t="s">
        <v>262</v>
      </c>
      <c r="F13" s="458"/>
      <c r="G13" s="459" t="s">
        <v>263</v>
      </c>
      <c r="H13" s="428"/>
      <c r="I13" s="222"/>
      <c r="J13" s="222"/>
      <c r="K13" s="223" t="s">
        <v>142</v>
      </c>
      <c r="L13" s="8"/>
      <c r="M13" s="8"/>
      <c r="N13" s="224"/>
      <c r="O13" s="225"/>
      <c r="P13" s="8"/>
    </row>
    <row r="14" spans="1:32" ht="35.25" customHeight="1" x14ac:dyDescent="0.2">
      <c r="B14" s="221"/>
      <c r="C14" s="460" t="s">
        <v>143</v>
      </c>
      <c r="D14" s="461" t="s">
        <v>143</v>
      </c>
      <c r="E14" s="461" t="s">
        <v>144</v>
      </c>
      <c r="F14" s="461"/>
      <c r="G14" s="461" t="s">
        <v>145</v>
      </c>
      <c r="H14" s="462"/>
      <c r="I14" s="226"/>
      <c r="J14" s="226"/>
      <c r="K14" s="227"/>
      <c r="L14" s="8"/>
      <c r="M14" s="8"/>
      <c r="N14" s="19"/>
      <c r="O14" s="12"/>
      <c r="P14" s="8"/>
    </row>
    <row r="15" spans="1:32" ht="24" customHeight="1" x14ac:dyDescent="0.2">
      <c r="B15" s="221"/>
      <c r="C15" s="439" t="s">
        <v>146</v>
      </c>
      <c r="D15" s="440" t="s">
        <v>146</v>
      </c>
      <c r="E15" s="440" t="s">
        <v>147</v>
      </c>
      <c r="F15" s="440"/>
      <c r="G15" s="440" t="s">
        <v>264</v>
      </c>
      <c r="H15" s="441"/>
      <c r="I15" s="226"/>
      <c r="J15" s="226"/>
      <c r="K15" s="227"/>
      <c r="L15" s="8"/>
      <c r="M15" s="8"/>
      <c r="N15" s="19"/>
      <c r="O15" s="12"/>
      <c r="P15" s="8"/>
    </row>
    <row r="16" spans="1:32" ht="35.25" customHeight="1" x14ac:dyDescent="0.2">
      <c r="B16" s="221"/>
      <c r="C16" s="439" t="s">
        <v>148</v>
      </c>
      <c r="D16" s="440" t="s">
        <v>148</v>
      </c>
      <c r="E16" s="440" t="s">
        <v>149</v>
      </c>
      <c r="F16" s="440"/>
      <c r="G16" s="440" t="s">
        <v>150</v>
      </c>
      <c r="H16" s="441"/>
      <c r="I16" s="226"/>
      <c r="J16" s="226"/>
      <c r="K16" s="227"/>
      <c r="L16" s="8"/>
      <c r="M16" s="8"/>
      <c r="N16" s="19"/>
      <c r="O16" s="12"/>
      <c r="P16" s="8"/>
    </row>
    <row r="17" spans="2:20" ht="24" customHeight="1" x14ac:dyDescent="0.2">
      <c r="B17" s="221"/>
      <c r="C17" s="439" t="s">
        <v>151</v>
      </c>
      <c r="D17" s="440" t="s">
        <v>151</v>
      </c>
      <c r="E17" s="440" t="s">
        <v>265</v>
      </c>
      <c r="F17" s="440"/>
      <c r="G17" s="440" t="s">
        <v>152</v>
      </c>
      <c r="H17" s="441"/>
      <c r="I17" s="226"/>
      <c r="J17" s="226"/>
      <c r="K17" s="227"/>
      <c r="L17" s="8"/>
      <c r="M17" s="8"/>
      <c r="N17" s="19"/>
      <c r="O17" s="12"/>
      <c r="P17" s="8"/>
    </row>
    <row r="18" spans="2:20" ht="35.25" customHeight="1" x14ac:dyDescent="0.2">
      <c r="B18" s="221"/>
      <c r="C18" s="439" t="s">
        <v>266</v>
      </c>
      <c r="D18" s="440" t="s">
        <v>266</v>
      </c>
      <c r="E18" s="440" t="s">
        <v>153</v>
      </c>
      <c r="F18" s="440"/>
      <c r="G18" s="440" t="s">
        <v>154</v>
      </c>
      <c r="H18" s="441"/>
      <c r="I18" s="226"/>
      <c r="J18" s="226"/>
      <c r="K18" s="227"/>
      <c r="L18" s="8"/>
      <c r="M18" s="8"/>
      <c r="N18" s="19"/>
      <c r="O18" s="12"/>
      <c r="P18" s="8"/>
    </row>
    <row r="19" spans="2:20" ht="24" customHeight="1" thickBot="1" x14ac:dyDescent="0.25">
      <c r="B19" s="221"/>
      <c r="C19" s="444" t="s">
        <v>267</v>
      </c>
      <c r="D19" s="445" t="s">
        <v>155</v>
      </c>
      <c r="E19" s="445" t="s">
        <v>156</v>
      </c>
      <c r="F19" s="445"/>
      <c r="G19" s="445" t="s">
        <v>157</v>
      </c>
      <c r="H19" s="446"/>
      <c r="I19" s="226"/>
      <c r="J19" s="226"/>
      <c r="K19" s="227"/>
      <c r="L19" s="8"/>
      <c r="M19" s="8"/>
      <c r="N19" s="19"/>
      <c r="O19" s="12"/>
      <c r="P19" s="8"/>
    </row>
    <row r="20" spans="2:20" ht="14.25" customHeight="1" thickBot="1" x14ac:dyDescent="0.25">
      <c r="B20" s="221"/>
      <c r="C20" s="447"/>
      <c r="D20" s="447"/>
      <c r="E20" s="226"/>
      <c r="F20" s="226"/>
      <c r="G20" s="448"/>
      <c r="H20" s="448"/>
      <c r="I20" s="226"/>
      <c r="J20" s="226"/>
      <c r="K20" s="227"/>
      <c r="L20" s="8"/>
      <c r="M20" s="8"/>
      <c r="N20" s="19"/>
      <c r="O20" s="12"/>
      <c r="P20" s="8"/>
    </row>
    <row r="21" spans="2:20" ht="19.5" customHeight="1" thickBot="1" x14ac:dyDescent="0.25">
      <c r="B21" s="405" t="s">
        <v>268</v>
      </c>
      <c r="C21" s="406"/>
      <c r="D21" s="406"/>
      <c r="E21" s="406"/>
      <c r="F21" s="406"/>
      <c r="G21" s="406"/>
      <c r="H21" s="406"/>
      <c r="I21" s="406"/>
      <c r="J21" s="406"/>
      <c r="K21" s="407"/>
      <c r="L21" s="8"/>
      <c r="M21" s="8"/>
      <c r="N21" s="19"/>
      <c r="O21" s="12"/>
    </row>
    <row r="22" spans="2:20" ht="14.25" customHeight="1" thickBot="1" x14ac:dyDescent="0.25">
      <c r="B22" s="226"/>
      <c r="C22" s="447"/>
      <c r="D22" s="447"/>
      <c r="E22" s="226"/>
      <c r="F22" s="226"/>
      <c r="G22" s="226"/>
      <c r="H22" s="226"/>
      <c r="I22" s="226"/>
      <c r="J22" s="226"/>
      <c r="K22" s="226"/>
      <c r="L22" s="8"/>
      <c r="M22" s="8"/>
      <c r="N22" s="19"/>
      <c r="O22" s="12"/>
      <c r="P22" s="8"/>
    </row>
    <row r="23" spans="2:20" ht="24.75" customHeight="1" thickBot="1" x14ac:dyDescent="0.25">
      <c r="B23" s="442" t="s">
        <v>269</v>
      </c>
      <c r="C23" s="349" t="s">
        <v>158</v>
      </c>
      <c r="D23" s="427" t="s">
        <v>159</v>
      </c>
      <c r="E23" s="453"/>
      <c r="F23" s="453"/>
      <c r="G23" s="453"/>
      <c r="H23" s="453"/>
      <c r="I23" s="453"/>
      <c r="J23" s="350"/>
      <c r="K23" s="351"/>
      <c r="L23" s="442" t="s">
        <v>160</v>
      </c>
      <c r="M23" s="442" t="s">
        <v>146</v>
      </c>
      <c r="N23" s="454" t="s">
        <v>270</v>
      </c>
      <c r="O23" s="456" t="s">
        <v>161</v>
      </c>
      <c r="P23" s="449" t="s">
        <v>162</v>
      </c>
      <c r="Q23" s="451" t="s">
        <v>271</v>
      </c>
      <c r="R23" s="451" t="s">
        <v>267</v>
      </c>
      <c r="S23" s="451" t="s">
        <v>163</v>
      </c>
    </row>
    <row r="24" spans="2:20" ht="24.75" customHeight="1" thickBot="1" x14ac:dyDescent="0.25">
      <c r="B24" s="443"/>
      <c r="C24" s="349" t="s">
        <v>164</v>
      </c>
      <c r="D24" s="349" t="s">
        <v>4</v>
      </c>
      <c r="E24" s="352" t="s">
        <v>165</v>
      </c>
      <c r="F24" s="352" t="s">
        <v>166</v>
      </c>
      <c r="G24" s="349" t="s">
        <v>167</v>
      </c>
      <c r="H24" s="352" t="s">
        <v>168</v>
      </c>
      <c r="I24" s="351" t="s">
        <v>169</v>
      </c>
      <c r="J24" s="350" t="s">
        <v>272</v>
      </c>
      <c r="K24" s="350" t="s">
        <v>170</v>
      </c>
      <c r="L24" s="443"/>
      <c r="M24" s="443"/>
      <c r="N24" s="455"/>
      <c r="O24" s="457"/>
      <c r="P24" s="450"/>
      <c r="Q24" s="452"/>
      <c r="R24" s="452"/>
      <c r="S24" s="452"/>
    </row>
    <row r="25" spans="2:20" ht="7.5" customHeight="1" thickBot="1" x14ac:dyDescent="0.25">
      <c r="B25" s="226"/>
      <c r="C25" s="228"/>
      <c r="D25" s="228"/>
      <c r="E25" s="226"/>
      <c r="F25" s="226"/>
      <c r="G25" s="226"/>
      <c r="H25" s="226"/>
      <c r="I25" s="226"/>
      <c r="J25" s="226"/>
      <c r="K25" s="226"/>
      <c r="L25" s="8"/>
      <c r="M25" s="8"/>
      <c r="N25" s="19"/>
      <c r="O25" s="12"/>
      <c r="P25" s="8"/>
    </row>
    <row r="26" spans="2:20" ht="60" customHeight="1" x14ac:dyDescent="0.2">
      <c r="B26" s="229">
        <v>1</v>
      </c>
      <c r="C26" s="230" t="s">
        <v>285</v>
      </c>
      <c r="D26" s="231"/>
      <c r="E26" s="231"/>
      <c r="F26" s="231" t="s">
        <v>171</v>
      </c>
      <c r="G26" s="231"/>
      <c r="H26" s="231"/>
      <c r="I26" s="231"/>
      <c r="J26" s="231"/>
      <c r="K26" s="231">
        <v>2</v>
      </c>
      <c r="L26" s="231"/>
      <c r="M26" s="232">
        <v>1</v>
      </c>
      <c r="N26" s="232">
        <v>2</v>
      </c>
      <c r="O26" s="232">
        <v>2</v>
      </c>
      <c r="P26" s="232">
        <v>2</v>
      </c>
      <c r="Q26" s="232">
        <v>2</v>
      </c>
      <c r="R26" s="232">
        <v>1</v>
      </c>
      <c r="S26" s="233" t="s">
        <v>273</v>
      </c>
      <c r="T26" s="56"/>
    </row>
    <row r="27" spans="2:20" ht="99.75" customHeight="1" x14ac:dyDescent="0.2">
      <c r="B27" s="234">
        <v>2</v>
      </c>
      <c r="C27" s="235" t="s">
        <v>286</v>
      </c>
      <c r="D27" s="236" t="s">
        <v>171</v>
      </c>
      <c r="E27" s="236" t="s">
        <v>171</v>
      </c>
      <c r="F27" s="236"/>
      <c r="G27" s="236" t="s">
        <v>171</v>
      </c>
      <c r="H27" s="236" t="s">
        <v>171</v>
      </c>
      <c r="I27" s="236"/>
      <c r="J27" s="236"/>
      <c r="K27" s="236">
        <v>2</v>
      </c>
      <c r="L27" s="236"/>
      <c r="M27" s="237">
        <v>1</v>
      </c>
      <c r="N27" s="237">
        <v>2</v>
      </c>
      <c r="O27" s="237">
        <v>2</v>
      </c>
      <c r="P27" s="237">
        <v>2</v>
      </c>
      <c r="Q27" s="237">
        <v>2</v>
      </c>
      <c r="R27" s="237">
        <v>1</v>
      </c>
      <c r="S27" s="238" t="s">
        <v>273</v>
      </c>
      <c r="T27" s="56"/>
    </row>
    <row r="28" spans="2:20" ht="60" customHeight="1" x14ac:dyDescent="0.2">
      <c r="B28" s="234">
        <v>3</v>
      </c>
      <c r="C28" s="235" t="s">
        <v>287</v>
      </c>
      <c r="D28" s="236"/>
      <c r="E28" s="236"/>
      <c r="F28" s="236"/>
      <c r="G28" s="236" t="s">
        <v>171</v>
      </c>
      <c r="H28" s="236" t="s">
        <v>171</v>
      </c>
      <c r="I28" s="236"/>
      <c r="J28" s="236"/>
      <c r="K28" s="236">
        <v>2</v>
      </c>
      <c r="L28" s="236"/>
      <c r="M28" s="237">
        <v>1</v>
      </c>
      <c r="N28" s="237">
        <v>2</v>
      </c>
      <c r="O28" s="237">
        <v>2</v>
      </c>
      <c r="P28" s="237">
        <v>2</v>
      </c>
      <c r="Q28" s="237">
        <v>2</v>
      </c>
      <c r="R28" s="237">
        <v>1</v>
      </c>
      <c r="S28" s="238" t="s">
        <v>273</v>
      </c>
      <c r="T28" s="56"/>
    </row>
    <row r="29" spans="2:20" ht="75" customHeight="1" x14ac:dyDescent="0.2">
      <c r="B29" s="234">
        <v>4</v>
      </c>
      <c r="C29" s="235" t="s">
        <v>172</v>
      </c>
      <c r="D29" s="236"/>
      <c r="E29" s="236"/>
      <c r="F29" s="236" t="s">
        <v>171</v>
      </c>
      <c r="G29" s="236"/>
      <c r="H29" s="236"/>
      <c r="I29" s="236"/>
      <c r="J29" s="236"/>
      <c r="K29" s="236">
        <v>2</v>
      </c>
      <c r="L29" s="236"/>
      <c r="M29" s="237">
        <v>1</v>
      </c>
      <c r="N29" s="237">
        <v>2</v>
      </c>
      <c r="O29" s="237">
        <v>2</v>
      </c>
      <c r="P29" s="237">
        <v>2</v>
      </c>
      <c r="Q29" s="237">
        <v>2</v>
      </c>
      <c r="R29" s="237">
        <v>1</v>
      </c>
      <c r="S29" s="238" t="s">
        <v>273</v>
      </c>
      <c r="T29" s="56"/>
    </row>
    <row r="30" spans="2:20" ht="28.5" customHeight="1" thickBot="1" x14ac:dyDescent="0.25">
      <c r="B30" s="174"/>
      <c r="C30" s="239"/>
      <c r="D30" s="240"/>
      <c r="E30" s="240"/>
      <c r="F30" s="240"/>
      <c r="G30" s="240"/>
      <c r="H30" s="240"/>
      <c r="I30" s="240"/>
      <c r="J30" s="240"/>
      <c r="K30" s="240"/>
      <c r="L30" s="240"/>
      <c r="M30" s="241"/>
      <c r="N30" s="241"/>
      <c r="O30" s="241"/>
      <c r="P30" s="241"/>
      <c r="Q30" s="241"/>
      <c r="R30" s="241"/>
      <c r="S30" s="242"/>
      <c r="T30" s="56"/>
    </row>
    <row r="31" spans="2:20" ht="14.25" x14ac:dyDescent="0.2">
      <c r="B31" s="7"/>
      <c r="C31" s="7"/>
      <c r="D31" s="7"/>
      <c r="E31" s="7"/>
      <c r="F31" s="7"/>
      <c r="G31" s="1"/>
    </row>
    <row r="32" spans="2:20" ht="14.25" x14ac:dyDescent="0.2">
      <c r="B32" s="7"/>
      <c r="C32" s="7"/>
      <c r="D32" s="7"/>
      <c r="E32" s="7"/>
      <c r="F32" s="7"/>
    </row>
    <row r="33" spans="2:7" ht="14.25" x14ac:dyDescent="0.2">
      <c r="B33" s="7"/>
      <c r="C33" s="7"/>
      <c r="D33" s="7"/>
      <c r="E33" s="7"/>
      <c r="F33" s="7"/>
      <c r="G33" s="1"/>
    </row>
    <row r="34" spans="2:7" ht="14.25" x14ac:dyDescent="0.2">
      <c r="B34" s="7"/>
      <c r="C34" s="7"/>
      <c r="D34" s="7"/>
      <c r="E34" s="7"/>
      <c r="F34" s="7"/>
    </row>
    <row r="35" spans="2:7" ht="14.25" x14ac:dyDescent="0.2">
      <c r="B35" s="7"/>
      <c r="C35" s="7"/>
      <c r="D35" s="7"/>
      <c r="E35" s="7"/>
      <c r="F35" s="7"/>
      <c r="G35" s="1"/>
    </row>
    <row r="36" spans="2:7" ht="14.25" x14ac:dyDescent="0.2">
      <c r="B36" s="7"/>
      <c r="C36" s="7"/>
      <c r="D36" s="7"/>
      <c r="E36" s="7"/>
      <c r="F36" s="7"/>
    </row>
    <row r="37" spans="2:7" ht="14.25" x14ac:dyDescent="0.2">
      <c r="B37" s="7"/>
      <c r="C37" s="7"/>
      <c r="D37" s="7"/>
      <c r="E37" s="7"/>
      <c r="F37" s="7"/>
      <c r="G37" s="1"/>
    </row>
    <row r="38" spans="2:7" ht="14.25" x14ac:dyDescent="0.2">
      <c r="B38" s="7"/>
      <c r="C38" s="7"/>
      <c r="D38" s="7"/>
      <c r="E38" s="7"/>
      <c r="F38" s="7"/>
    </row>
    <row r="39" spans="2:7" ht="14.25" x14ac:dyDescent="0.2">
      <c r="B39" s="7"/>
      <c r="C39" s="7"/>
      <c r="D39" s="7"/>
      <c r="E39" s="7"/>
      <c r="F39" s="7"/>
    </row>
    <row r="40" spans="2:7" ht="14.25" x14ac:dyDescent="0.2">
      <c r="B40" s="7"/>
      <c r="C40" s="7"/>
      <c r="D40" s="7"/>
      <c r="E40" s="7"/>
      <c r="F40" s="7"/>
    </row>
    <row r="41" spans="2:7" ht="14.25" x14ac:dyDescent="0.2">
      <c r="B41" s="7"/>
      <c r="C41" s="7"/>
      <c r="D41" s="7"/>
      <c r="E41" s="7"/>
      <c r="F41" s="7"/>
    </row>
    <row r="42" spans="2:7" ht="14.25" x14ac:dyDescent="0.2">
      <c r="B42" s="7"/>
      <c r="C42" s="7"/>
      <c r="D42" s="7"/>
      <c r="E42" s="7"/>
      <c r="F42" s="7"/>
    </row>
    <row r="43" spans="2:7" ht="14.25" x14ac:dyDescent="0.2">
      <c r="B43" s="7"/>
      <c r="C43" s="7"/>
      <c r="D43" s="7"/>
      <c r="E43" s="7"/>
      <c r="F43" s="7"/>
    </row>
    <row r="44" spans="2:7" ht="14.25" x14ac:dyDescent="0.2">
      <c r="B44" s="7"/>
      <c r="C44" s="7"/>
      <c r="D44" s="7"/>
      <c r="E44" s="7"/>
      <c r="F44" s="7"/>
    </row>
    <row r="45" spans="2:7" ht="14.25" x14ac:dyDescent="0.2">
      <c r="B45" s="7"/>
      <c r="C45" s="7"/>
      <c r="D45" s="7"/>
      <c r="E45" s="7"/>
      <c r="F45" s="7"/>
    </row>
    <row r="46" spans="2:7" ht="14.25" x14ac:dyDescent="0.2">
      <c r="B46" s="7"/>
      <c r="C46" s="7"/>
      <c r="D46" s="7"/>
      <c r="E46" s="7"/>
      <c r="F46" s="7"/>
    </row>
    <row r="47" spans="2:7" ht="14.25" x14ac:dyDescent="0.2">
      <c r="B47" s="7"/>
      <c r="C47" s="7"/>
      <c r="D47" s="7"/>
      <c r="E47" s="7"/>
      <c r="F47" s="7"/>
    </row>
    <row r="48" spans="2:7" ht="14.25" x14ac:dyDescent="0.2">
      <c r="B48" s="7"/>
      <c r="C48" s="7"/>
      <c r="D48" s="7"/>
      <c r="E48" s="7"/>
      <c r="F48" s="7"/>
    </row>
    <row r="49" s="7" customFormat="1" ht="14.25" x14ac:dyDescent="0.2"/>
    <row r="50" s="7" customFormat="1" ht="14.25" x14ac:dyDescent="0.2"/>
    <row r="51" s="7" customFormat="1" ht="14.25" x14ac:dyDescent="0.2"/>
    <row r="52" s="7" customFormat="1" ht="14.25" x14ac:dyDescent="0.2"/>
    <row r="53" s="7" customFormat="1" ht="14.25" x14ac:dyDescent="0.2"/>
    <row r="54" s="7" customFormat="1" ht="14.25" x14ac:dyDescent="0.2"/>
    <row r="55" s="7" customFormat="1" ht="14.25" x14ac:dyDescent="0.2"/>
    <row r="56" s="7" customFormat="1" ht="14.25" x14ac:dyDescent="0.2"/>
    <row r="57" s="7" customFormat="1" ht="14.25" x14ac:dyDescent="0.2"/>
    <row r="58" s="7" customFormat="1" ht="14.25" x14ac:dyDescent="0.2"/>
    <row r="59" s="7" customFormat="1" ht="14.25" x14ac:dyDescent="0.2"/>
    <row r="60" s="7" customFormat="1" ht="14.25" x14ac:dyDescent="0.2"/>
    <row r="61" s="7" customFormat="1" ht="14.25" x14ac:dyDescent="0.2"/>
    <row r="62" s="7" customFormat="1" ht="14.25" x14ac:dyDescent="0.2"/>
    <row r="63" s="7" customFormat="1" ht="14.25" x14ac:dyDescent="0.2"/>
    <row r="64" s="7" customFormat="1" ht="14.25" x14ac:dyDescent="0.2"/>
    <row r="65" s="7" customFormat="1" ht="14.25" x14ac:dyDescent="0.2"/>
    <row r="66" s="7" customFormat="1" ht="14.25" x14ac:dyDescent="0.2"/>
    <row r="67" s="7" customFormat="1" ht="14.25" x14ac:dyDescent="0.2"/>
    <row r="68" s="7" customFormat="1" ht="14.25" x14ac:dyDescent="0.2"/>
    <row r="69" s="7" customFormat="1" ht="14.25" x14ac:dyDescent="0.2"/>
    <row r="70" s="7" customFormat="1" ht="14.25" x14ac:dyDescent="0.2"/>
    <row r="71" s="7" customFormat="1" ht="14.25" x14ac:dyDescent="0.2"/>
    <row r="72" s="7" customFormat="1" ht="14.25" x14ac:dyDescent="0.2"/>
    <row r="73" s="7" customFormat="1" ht="14.25" x14ac:dyDescent="0.2"/>
    <row r="74" s="7" customFormat="1" ht="14.25" x14ac:dyDescent="0.2"/>
    <row r="75" s="7" customFormat="1" ht="14.25" x14ac:dyDescent="0.2"/>
    <row r="76" s="7" customFormat="1" ht="14.25" x14ac:dyDescent="0.2"/>
    <row r="77" s="7" customFormat="1" ht="14.25" x14ac:dyDescent="0.2"/>
    <row r="78" s="7" customFormat="1" ht="14.25" x14ac:dyDescent="0.2"/>
    <row r="79" s="7" customFormat="1" ht="14.25" x14ac:dyDescent="0.2"/>
    <row r="80" s="7" customFormat="1" ht="14.25" x14ac:dyDescent="0.2"/>
    <row r="81" s="7" customFormat="1" ht="14.25" x14ac:dyDescent="0.2"/>
    <row r="82" s="7" customFormat="1" ht="14.25" x14ac:dyDescent="0.2"/>
    <row r="83" s="7" customFormat="1" ht="14.25" x14ac:dyDescent="0.2"/>
    <row r="84" s="7" customFormat="1" ht="14.25" x14ac:dyDescent="0.2"/>
    <row r="85" s="7" customFormat="1" ht="14.25" x14ac:dyDescent="0.2"/>
    <row r="86" s="7" customFormat="1" ht="14.25" x14ac:dyDescent="0.2"/>
    <row r="87" s="7" customFormat="1" ht="14.25" x14ac:dyDescent="0.2"/>
    <row r="88" s="7" customFormat="1" ht="14.25" x14ac:dyDescent="0.2"/>
    <row r="89" s="7" customFormat="1" ht="14.25" x14ac:dyDescent="0.2"/>
    <row r="90" s="7" customFormat="1" ht="14.25" x14ac:dyDescent="0.2"/>
    <row r="91" s="7" customFormat="1" ht="14.25" x14ac:dyDescent="0.2"/>
    <row r="92" s="7" customFormat="1" ht="14.25" x14ac:dyDescent="0.2"/>
    <row r="93" s="7" customFormat="1" ht="14.25" x14ac:dyDescent="0.2"/>
    <row r="94" s="7" customFormat="1" ht="14.25" x14ac:dyDescent="0.2"/>
    <row r="95" s="7" customFormat="1" ht="14.25" x14ac:dyDescent="0.2"/>
    <row r="96" s="7" customFormat="1" ht="14.25" x14ac:dyDescent="0.2"/>
    <row r="97" s="7" customFormat="1" ht="14.25" x14ac:dyDescent="0.2"/>
    <row r="98" s="7" customFormat="1" ht="14.25" x14ac:dyDescent="0.2"/>
    <row r="99" s="7" customFormat="1" ht="14.25" x14ac:dyDescent="0.2"/>
    <row r="100" s="7" customFormat="1" ht="14.25" x14ac:dyDescent="0.2"/>
    <row r="101" s="7" customFormat="1" ht="14.25" x14ac:dyDescent="0.2"/>
    <row r="102" s="7" customFormat="1" ht="14.25" x14ac:dyDescent="0.2"/>
    <row r="103" s="7" customFormat="1" ht="14.25" x14ac:dyDescent="0.2"/>
    <row r="104" s="7" customFormat="1" ht="14.25" x14ac:dyDescent="0.2"/>
    <row r="105" s="7" customFormat="1" ht="14.25" x14ac:dyDescent="0.2"/>
    <row r="106" s="7" customFormat="1" ht="14.25" x14ac:dyDescent="0.2"/>
    <row r="107" s="7" customFormat="1" ht="14.25" x14ac:dyDescent="0.2"/>
    <row r="108" s="7" customFormat="1" ht="14.25" x14ac:dyDescent="0.2"/>
    <row r="109" s="7" customFormat="1" ht="14.25" x14ac:dyDescent="0.2"/>
    <row r="110" s="7" customFormat="1" ht="14.25" x14ac:dyDescent="0.2"/>
    <row r="111" s="7" customFormat="1" ht="14.25" x14ac:dyDescent="0.2"/>
    <row r="112" s="7" customFormat="1" ht="14.25" x14ac:dyDescent="0.2"/>
    <row r="113" s="7" customFormat="1" ht="14.25" x14ac:dyDescent="0.2"/>
    <row r="114" s="7" customFormat="1" ht="14.25" x14ac:dyDescent="0.2"/>
    <row r="115" s="7" customFormat="1" ht="14.25" x14ac:dyDescent="0.2"/>
    <row r="116" s="7" customFormat="1" ht="14.25" x14ac:dyDescent="0.2"/>
    <row r="117" s="7" customFormat="1" ht="14.25" x14ac:dyDescent="0.2"/>
    <row r="118" s="7" customFormat="1" ht="14.25" x14ac:dyDescent="0.2"/>
    <row r="119" s="7" customFormat="1" ht="14.25" x14ac:dyDescent="0.2"/>
    <row r="120" s="7" customFormat="1" ht="14.25" x14ac:dyDescent="0.2"/>
    <row r="121" s="7" customFormat="1" ht="14.25" x14ac:dyDescent="0.2"/>
    <row r="122" s="7" customFormat="1" ht="14.25" x14ac:dyDescent="0.2"/>
    <row r="123" s="7" customFormat="1" ht="14.25" x14ac:dyDescent="0.2"/>
    <row r="124" s="7" customFormat="1" ht="14.25" x14ac:dyDescent="0.2"/>
    <row r="125" s="7" customFormat="1" ht="14.25" x14ac:dyDescent="0.2"/>
    <row r="126" s="7" customFormat="1" ht="14.25" x14ac:dyDescent="0.2"/>
    <row r="127" s="7" customFormat="1" ht="14.25" x14ac:dyDescent="0.2"/>
    <row r="128" s="7" customFormat="1" ht="14.25" x14ac:dyDescent="0.2"/>
    <row r="129" s="7" customFormat="1" ht="14.25" x14ac:dyDescent="0.2"/>
    <row r="130" s="7" customFormat="1" ht="14.25" x14ac:dyDescent="0.2"/>
    <row r="131" s="7" customFormat="1" ht="14.25" x14ac:dyDescent="0.2"/>
    <row r="132" s="7" customFormat="1" ht="14.25" x14ac:dyDescent="0.2"/>
    <row r="133" s="7" customFormat="1" ht="14.25" x14ac:dyDescent="0.2"/>
    <row r="134" s="7" customFormat="1" ht="14.25" x14ac:dyDescent="0.2"/>
    <row r="135" s="7" customFormat="1" ht="14.25" x14ac:dyDescent="0.2"/>
    <row r="136" s="7" customFormat="1" ht="14.25" x14ac:dyDescent="0.2"/>
    <row r="137" s="7" customFormat="1" ht="14.25" x14ac:dyDescent="0.2"/>
    <row r="138" s="7" customFormat="1" ht="14.25" x14ac:dyDescent="0.2"/>
    <row r="139" s="7" customFormat="1" ht="14.25" x14ac:dyDescent="0.2"/>
    <row r="140" s="7" customFormat="1" ht="14.25" x14ac:dyDescent="0.2"/>
    <row r="141" s="7" customFormat="1" ht="14.25" x14ac:dyDescent="0.2"/>
    <row r="142" s="7" customFormat="1" ht="14.25" x14ac:dyDescent="0.2"/>
    <row r="143" s="7" customFormat="1" ht="14.25" x14ac:dyDescent="0.2"/>
    <row r="144" s="7" customFormat="1" ht="14.25" x14ac:dyDescent="0.2"/>
    <row r="145" s="7" customFormat="1" ht="14.25" x14ac:dyDescent="0.2"/>
    <row r="146" s="7" customFormat="1" ht="14.25" x14ac:dyDescent="0.2"/>
    <row r="147" s="7" customFormat="1" ht="14.25" x14ac:dyDescent="0.2"/>
    <row r="148" s="7" customFormat="1" ht="14.25" x14ac:dyDescent="0.2"/>
    <row r="149" s="7" customFormat="1" ht="14.25" x14ac:dyDescent="0.2"/>
    <row r="150" s="7" customFormat="1" ht="14.25" x14ac:dyDescent="0.2"/>
    <row r="151" s="7" customFormat="1" ht="14.25" x14ac:dyDescent="0.2"/>
    <row r="152" s="7" customFormat="1" ht="14.25" x14ac:dyDescent="0.2"/>
    <row r="153" s="7" customFormat="1" ht="14.25" x14ac:dyDescent="0.2"/>
    <row r="154" s="7" customFormat="1" ht="14.25" x14ac:dyDescent="0.2"/>
    <row r="155" s="7" customFormat="1" ht="14.25" x14ac:dyDescent="0.2"/>
    <row r="156" s="7" customFormat="1" ht="14.25" x14ac:dyDescent="0.2"/>
    <row r="157" s="7" customFormat="1" ht="14.25" x14ac:dyDescent="0.2"/>
    <row r="158" s="7" customFormat="1" ht="14.25" x14ac:dyDescent="0.2"/>
    <row r="159" s="7" customFormat="1" ht="14.25" x14ac:dyDescent="0.2"/>
    <row r="160" s="7" customFormat="1" ht="14.25" x14ac:dyDescent="0.2"/>
    <row r="161" s="7" customFormat="1" ht="14.25" x14ac:dyDescent="0.2"/>
    <row r="162" s="7" customFormat="1" ht="14.25" x14ac:dyDescent="0.2"/>
    <row r="163" s="7" customFormat="1" ht="14.25" x14ac:dyDescent="0.2"/>
    <row r="164" s="7" customFormat="1" ht="14.25" x14ac:dyDescent="0.2"/>
    <row r="165" s="7" customFormat="1" ht="14.25" x14ac:dyDescent="0.2"/>
    <row r="166" s="7" customFormat="1" ht="14.25" x14ac:dyDescent="0.2"/>
    <row r="167" s="7" customFormat="1" ht="14.25" x14ac:dyDescent="0.2"/>
    <row r="168" s="7" customFormat="1" ht="14.25" x14ac:dyDescent="0.2"/>
    <row r="169" s="7" customFormat="1" ht="14.25" x14ac:dyDescent="0.2"/>
    <row r="170" s="7" customFormat="1" ht="14.25" x14ac:dyDescent="0.2"/>
    <row r="171" s="7" customFormat="1" ht="14.25" x14ac:dyDescent="0.2"/>
    <row r="172" s="7" customFormat="1" ht="14.25" x14ac:dyDescent="0.2"/>
    <row r="173" s="7" customFormat="1" ht="14.25" x14ac:dyDescent="0.2"/>
    <row r="174" s="7" customFormat="1" ht="14.25" x14ac:dyDescent="0.2"/>
    <row r="175" s="7" customFormat="1" ht="14.25" x14ac:dyDescent="0.2"/>
    <row r="176" s="7" customFormat="1" ht="14.25" x14ac:dyDescent="0.2"/>
    <row r="177" s="7" customFormat="1" ht="14.25" x14ac:dyDescent="0.2"/>
    <row r="178" s="7" customFormat="1" ht="14.25" x14ac:dyDescent="0.2"/>
    <row r="179" s="7" customFormat="1" ht="14.25" x14ac:dyDescent="0.2"/>
    <row r="180" s="7" customFormat="1" ht="14.25" x14ac:dyDescent="0.2"/>
    <row r="181" s="7" customFormat="1" ht="14.25" x14ac:dyDescent="0.2"/>
    <row r="182" s="7" customFormat="1" ht="14.25" x14ac:dyDescent="0.2"/>
    <row r="183" s="7" customFormat="1" ht="14.25" x14ac:dyDescent="0.2"/>
    <row r="184" s="7" customFormat="1" ht="14.25" x14ac:dyDescent="0.2"/>
    <row r="185" s="7" customFormat="1" ht="14.25" x14ac:dyDescent="0.2"/>
    <row r="186" s="7" customFormat="1" ht="14.25" x14ac:dyDescent="0.2"/>
    <row r="187" s="7" customFormat="1" ht="14.25" x14ac:dyDescent="0.2"/>
    <row r="188" s="7" customFormat="1" ht="14.25" x14ac:dyDescent="0.2"/>
    <row r="189" s="7" customFormat="1" ht="14.25" x14ac:dyDescent="0.2"/>
    <row r="190" s="7" customFormat="1" ht="14.25" x14ac:dyDescent="0.2"/>
    <row r="191" s="7" customFormat="1" ht="14.25" x14ac:dyDescent="0.2"/>
    <row r="192" s="7" customFormat="1" ht="14.25" x14ac:dyDescent="0.2"/>
    <row r="193" s="7" customFormat="1" ht="14.25" x14ac:dyDescent="0.2"/>
    <row r="194" s="7" customFormat="1" ht="14.25" x14ac:dyDescent="0.2"/>
    <row r="195" s="7" customFormat="1" ht="14.25" x14ac:dyDescent="0.2"/>
    <row r="196" s="7" customFormat="1" ht="14.25" x14ac:dyDescent="0.2"/>
    <row r="197" s="7" customFormat="1" ht="14.25" x14ac:dyDescent="0.2"/>
    <row r="198" s="7" customFormat="1" ht="14.25" x14ac:dyDescent="0.2"/>
    <row r="199" s="7" customFormat="1" ht="14.25" x14ac:dyDescent="0.2"/>
    <row r="200" s="7" customFormat="1" ht="14.25" x14ac:dyDescent="0.2"/>
    <row r="201" s="7" customFormat="1" ht="14.25" x14ac:dyDescent="0.2"/>
    <row r="202" s="7" customFormat="1" ht="14.25" x14ac:dyDescent="0.2"/>
    <row r="203" s="7" customFormat="1" ht="14.25" x14ac:dyDescent="0.2"/>
    <row r="204" s="7" customFormat="1" ht="14.25" x14ac:dyDescent="0.2"/>
    <row r="205" s="7" customFormat="1" ht="14.25" x14ac:dyDescent="0.2"/>
    <row r="206" s="7" customFormat="1" ht="14.25" x14ac:dyDescent="0.2"/>
    <row r="207" s="7" customFormat="1" ht="14.25" x14ac:dyDescent="0.2"/>
    <row r="208" s="7" customFormat="1" ht="14.25" x14ac:dyDescent="0.2"/>
    <row r="209" s="7" customFormat="1" ht="14.25" x14ac:dyDescent="0.2"/>
    <row r="210" s="7" customFormat="1" ht="14.25" x14ac:dyDescent="0.2"/>
    <row r="211" s="7" customFormat="1" ht="14.25" x14ac:dyDescent="0.2"/>
    <row r="212" s="7" customFormat="1" ht="14.25" x14ac:dyDescent="0.2"/>
    <row r="213" s="7" customFormat="1" ht="14.25" x14ac:dyDescent="0.2"/>
    <row r="214" s="7" customFormat="1" ht="14.25" x14ac:dyDescent="0.2"/>
    <row r="215" s="7" customFormat="1" ht="14.25" x14ac:dyDescent="0.2"/>
    <row r="216" s="7" customFormat="1" ht="14.25" x14ac:dyDescent="0.2"/>
    <row r="217" s="7" customFormat="1" ht="14.25" x14ac:dyDescent="0.2"/>
    <row r="218" s="7" customFormat="1" ht="14.25" x14ac:dyDescent="0.2"/>
    <row r="219" s="7" customFormat="1" ht="14.25" x14ac:dyDescent="0.2"/>
    <row r="220" s="7" customFormat="1" ht="14.25" x14ac:dyDescent="0.2"/>
    <row r="221" s="7" customFormat="1" ht="14.25" x14ac:dyDescent="0.2"/>
    <row r="222" s="7" customFormat="1" ht="14.25" x14ac:dyDescent="0.2"/>
    <row r="223" s="7" customFormat="1" ht="14.25" x14ac:dyDescent="0.2"/>
    <row r="224" s="7" customFormat="1" ht="14.25" x14ac:dyDescent="0.2"/>
    <row r="225" s="7" customFormat="1" ht="14.25" x14ac:dyDescent="0.2"/>
    <row r="226" s="7" customFormat="1" ht="14.25" x14ac:dyDescent="0.2"/>
    <row r="227" s="7" customFormat="1" ht="14.25" x14ac:dyDescent="0.2"/>
    <row r="228" s="7" customFormat="1" ht="14.25" x14ac:dyDescent="0.2"/>
    <row r="229" s="7" customFormat="1" ht="14.25" x14ac:dyDescent="0.2"/>
    <row r="230" s="7" customFormat="1" ht="14.25" x14ac:dyDescent="0.2"/>
    <row r="231" s="7" customFormat="1" ht="14.25" x14ac:dyDescent="0.2"/>
    <row r="232" s="7" customFormat="1" ht="14.25" x14ac:dyDescent="0.2"/>
    <row r="233" s="7" customFormat="1" ht="14.25" x14ac:dyDescent="0.2"/>
    <row r="234" s="7" customFormat="1" ht="14.25" x14ac:dyDescent="0.2"/>
    <row r="235" s="7" customFormat="1" ht="14.25" x14ac:dyDescent="0.2"/>
    <row r="236" s="7" customFormat="1" ht="14.25" x14ac:dyDescent="0.2"/>
    <row r="237" s="7" customFormat="1" ht="14.25" x14ac:dyDescent="0.2"/>
    <row r="238" s="7" customFormat="1" ht="14.25" x14ac:dyDescent="0.2"/>
    <row r="239" s="7" customFormat="1" ht="14.25" x14ac:dyDescent="0.2"/>
    <row r="240" s="7" customFormat="1" ht="14.25" x14ac:dyDescent="0.2"/>
    <row r="241" s="7" customFormat="1" ht="14.25" x14ac:dyDescent="0.2"/>
    <row r="242" s="7" customFormat="1" ht="14.25" x14ac:dyDescent="0.2"/>
    <row r="243" s="7" customFormat="1" ht="14.25" x14ac:dyDescent="0.2"/>
    <row r="244" s="7" customFormat="1" ht="14.25" x14ac:dyDescent="0.2"/>
    <row r="245" s="7" customFormat="1" ht="14.25" x14ac:dyDescent="0.2"/>
    <row r="246" s="7" customFormat="1" ht="14.25" x14ac:dyDescent="0.2"/>
    <row r="247" s="7" customFormat="1" ht="14.25" x14ac:dyDescent="0.2"/>
    <row r="248" s="7" customFormat="1" ht="14.25" x14ac:dyDescent="0.2"/>
    <row r="249" s="7" customFormat="1" ht="14.25" x14ac:dyDescent="0.2"/>
    <row r="250" s="7" customFormat="1" ht="14.25" x14ac:dyDescent="0.2"/>
    <row r="251" s="7" customFormat="1" ht="14.25" x14ac:dyDescent="0.2"/>
    <row r="252" s="7" customFormat="1" ht="14.25" x14ac:dyDescent="0.2"/>
    <row r="253" s="7" customFormat="1" ht="14.25" x14ac:dyDescent="0.2"/>
    <row r="254" s="7" customFormat="1" ht="14.25" x14ac:dyDescent="0.2"/>
    <row r="255" s="7" customFormat="1" ht="14.25" x14ac:dyDescent="0.2"/>
    <row r="256" s="7" customFormat="1" ht="14.25" x14ac:dyDescent="0.2"/>
    <row r="257" s="7" customFormat="1" ht="14.25" x14ac:dyDescent="0.2"/>
    <row r="258" s="7" customFormat="1" ht="14.25" x14ac:dyDescent="0.2"/>
    <row r="259" s="7" customFormat="1" ht="14.25" x14ac:dyDescent="0.2"/>
    <row r="260" s="7" customFormat="1" ht="14.25" x14ac:dyDescent="0.2"/>
    <row r="261" s="7" customFormat="1" ht="14.25" x14ac:dyDescent="0.2"/>
    <row r="262" s="7" customFormat="1" ht="14.25" x14ac:dyDescent="0.2"/>
    <row r="263" s="7" customFormat="1" ht="14.25" x14ac:dyDescent="0.2"/>
    <row r="264" s="7" customFormat="1" ht="14.25" x14ac:dyDescent="0.2"/>
    <row r="265" s="7" customFormat="1" ht="14.25" x14ac:dyDescent="0.2"/>
    <row r="266" s="7" customFormat="1" ht="14.25" x14ac:dyDescent="0.2"/>
    <row r="267" s="7" customFormat="1" ht="14.25" x14ac:dyDescent="0.2"/>
    <row r="268" s="7" customFormat="1" ht="14.25" x14ac:dyDescent="0.2"/>
    <row r="269" s="7" customFormat="1" ht="14.25" x14ac:dyDescent="0.2"/>
    <row r="270" s="7" customFormat="1" ht="14.25" x14ac:dyDescent="0.2"/>
    <row r="271" s="7" customFormat="1" ht="14.25" x14ac:dyDescent="0.2"/>
    <row r="272" s="7" customFormat="1" ht="14.25" x14ac:dyDescent="0.2"/>
    <row r="273" s="7" customFormat="1" ht="14.25" x14ac:dyDescent="0.2"/>
    <row r="274" s="7" customFormat="1" ht="14.25" x14ac:dyDescent="0.2"/>
    <row r="275" s="7" customFormat="1" ht="14.25" x14ac:dyDescent="0.2"/>
    <row r="276" s="7" customFormat="1" ht="14.25" x14ac:dyDescent="0.2"/>
    <row r="277" s="7" customFormat="1" ht="14.25" x14ac:dyDescent="0.2"/>
    <row r="278" s="7" customFormat="1" ht="14.25" x14ac:dyDescent="0.2"/>
    <row r="279" s="7" customFormat="1" ht="14.25" x14ac:dyDescent="0.2"/>
    <row r="280" s="7" customFormat="1" ht="14.25" x14ac:dyDescent="0.2"/>
    <row r="281" s="7" customFormat="1" ht="14.25" x14ac:dyDescent="0.2"/>
    <row r="282" s="7" customFormat="1" ht="14.25" x14ac:dyDescent="0.2"/>
    <row r="283" s="7" customFormat="1" ht="14.25" x14ac:dyDescent="0.2"/>
    <row r="284" s="7" customFormat="1" ht="14.25" x14ac:dyDescent="0.2"/>
    <row r="285" s="7" customFormat="1" ht="14.25" x14ac:dyDescent="0.2"/>
    <row r="286" s="7" customFormat="1" ht="14.25" x14ac:dyDescent="0.2"/>
    <row r="287" s="7" customFormat="1" ht="14.25" x14ac:dyDescent="0.2"/>
    <row r="288" s="7" customFormat="1" ht="14.25" x14ac:dyDescent="0.2"/>
    <row r="289" s="7" customFormat="1" ht="14.25" x14ac:dyDescent="0.2"/>
    <row r="290" s="7" customFormat="1" ht="14.25" x14ac:dyDescent="0.2"/>
    <row r="291" s="7" customFormat="1" ht="14.25" x14ac:dyDescent="0.2"/>
    <row r="292" s="7" customFormat="1" ht="14.25" x14ac:dyDescent="0.2"/>
    <row r="293" s="7" customFormat="1" ht="14.25" x14ac:dyDescent="0.2"/>
    <row r="294" s="7" customFormat="1" ht="14.25" x14ac:dyDescent="0.2"/>
    <row r="295" s="7" customFormat="1" ht="14.25" x14ac:dyDescent="0.2"/>
    <row r="296" s="7" customFormat="1" ht="14.25" x14ac:dyDescent="0.2"/>
    <row r="297" s="7" customFormat="1" ht="14.25" x14ac:dyDescent="0.2"/>
    <row r="298" s="7" customFormat="1" ht="14.25" x14ac:dyDescent="0.2"/>
    <row r="299" s="7" customFormat="1" ht="14.25" x14ac:dyDescent="0.2"/>
    <row r="300" s="7" customFormat="1" ht="14.25" x14ac:dyDescent="0.2"/>
    <row r="301" s="7" customFormat="1" ht="14.25" x14ac:dyDescent="0.2"/>
    <row r="302" s="7" customFormat="1" ht="14.25" x14ac:dyDescent="0.2"/>
    <row r="303" s="7" customFormat="1" ht="14.25" x14ac:dyDescent="0.2"/>
    <row r="304" s="7" customFormat="1" ht="14.25" x14ac:dyDescent="0.2"/>
    <row r="305" s="7" customFormat="1" ht="14.25" x14ac:dyDescent="0.2"/>
    <row r="306" s="7" customFormat="1" ht="14.25" x14ac:dyDescent="0.2"/>
    <row r="307" s="7" customFormat="1" ht="14.25" x14ac:dyDescent="0.2"/>
    <row r="308" s="7" customFormat="1" ht="14.25" x14ac:dyDescent="0.2"/>
    <row r="309" s="7" customFormat="1" ht="14.25" x14ac:dyDescent="0.2"/>
    <row r="310" s="7" customFormat="1" ht="14.25" x14ac:dyDescent="0.2"/>
    <row r="311" s="7" customFormat="1" ht="14.25" x14ac:dyDescent="0.2"/>
    <row r="312" s="7" customFormat="1" ht="14.25" x14ac:dyDescent="0.2"/>
    <row r="313" s="7" customFormat="1" ht="14.25" x14ac:dyDescent="0.2"/>
    <row r="314" s="7" customFormat="1" ht="14.25" x14ac:dyDescent="0.2"/>
    <row r="315" s="7" customFormat="1" ht="14.25" x14ac:dyDescent="0.2"/>
    <row r="316" s="7" customFormat="1" ht="14.25" x14ac:dyDescent="0.2"/>
    <row r="317" s="7" customFormat="1" ht="14.25" x14ac:dyDescent="0.2"/>
    <row r="318" s="7" customFormat="1" ht="14.25" x14ac:dyDescent="0.2"/>
    <row r="319" s="7" customFormat="1" ht="14.25" x14ac:dyDescent="0.2"/>
    <row r="320" s="7" customFormat="1" ht="14.25" x14ac:dyDescent="0.2"/>
    <row r="321" s="7" customFormat="1" ht="14.25" x14ac:dyDescent="0.2"/>
    <row r="322" s="7" customFormat="1" ht="14.25" x14ac:dyDescent="0.2"/>
    <row r="323" s="7" customFormat="1" ht="14.25" x14ac:dyDescent="0.2"/>
    <row r="324" s="7" customFormat="1" ht="14.25" x14ac:dyDescent="0.2"/>
    <row r="325" s="7" customFormat="1" ht="14.25" x14ac:dyDescent="0.2"/>
    <row r="326" s="7" customFormat="1" ht="14.25" x14ac:dyDescent="0.2"/>
    <row r="327" s="7" customFormat="1" ht="14.25" x14ac:dyDescent="0.2"/>
    <row r="328" s="7" customFormat="1" ht="14.25" x14ac:dyDescent="0.2"/>
    <row r="329" s="7" customFormat="1" ht="14.25" x14ac:dyDescent="0.2"/>
    <row r="330" s="7" customFormat="1" ht="14.25" x14ac:dyDescent="0.2"/>
    <row r="331" s="7" customFormat="1" ht="14.25" x14ac:dyDescent="0.2"/>
    <row r="332" s="7" customFormat="1" ht="14.25" x14ac:dyDescent="0.2"/>
    <row r="333" s="7" customFormat="1" ht="14.25" x14ac:dyDescent="0.2"/>
    <row r="334" s="7" customFormat="1" ht="14.25" x14ac:dyDescent="0.2"/>
    <row r="335" s="7" customFormat="1" ht="14.25" x14ac:dyDescent="0.2"/>
    <row r="336" s="7" customFormat="1" ht="14.25" x14ac:dyDescent="0.2"/>
    <row r="337" s="7" customFormat="1" ht="14.25" x14ac:dyDescent="0.2"/>
    <row r="338" s="7" customFormat="1" ht="14.25" x14ac:dyDescent="0.2"/>
    <row r="339" s="7" customFormat="1" ht="14.25" x14ac:dyDescent="0.2"/>
    <row r="340" s="7" customFormat="1" ht="14.25" x14ac:dyDescent="0.2"/>
    <row r="341" s="7" customFormat="1" ht="14.25" x14ac:dyDescent="0.2"/>
    <row r="342" s="7" customFormat="1" ht="14.25" x14ac:dyDescent="0.2"/>
    <row r="343" s="7" customFormat="1" ht="14.25" x14ac:dyDescent="0.2"/>
    <row r="344" s="7" customFormat="1" ht="14.25" x14ac:dyDescent="0.2"/>
    <row r="345" s="7" customFormat="1" ht="14.25" x14ac:dyDescent="0.2"/>
    <row r="346" s="7" customFormat="1" ht="14.25" x14ac:dyDescent="0.2"/>
    <row r="347" s="7" customFormat="1" ht="14.25" x14ac:dyDescent="0.2"/>
    <row r="348" s="7" customFormat="1" ht="14.25" x14ac:dyDescent="0.2"/>
    <row r="349" s="7" customFormat="1" ht="14.25" x14ac:dyDescent="0.2"/>
    <row r="350" s="7" customFormat="1" ht="14.25" x14ac:dyDescent="0.2"/>
    <row r="351" s="7" customFormat="1" ht="14.25" x14ac:dyDescent="0.2"/>
    <row r="352" s="7" customFormat="1" ht="14.25" x14ac:dyDescent="0.2"/>
    <row r="353" s="7" customFormat="1" ht="14.25" x14ac:dyDescent="0.2"/>
    <row r="354" s="7" customFormat="1" ht="14.25" x14ac:dyDescent="0.2"/>
    <row r="355" s="7" customFormat="1" ht="14.25" x14ac:dyDescent="0.2"/>
    <row r="356" s="7" customFormat="1" ht="14.25" x14ac:dyDescent="0.2"/>
    <row r="357" s="7" customFormat="1" ht="14.25" x14ac:dyDescent="0.2"/>
    <row r="358" s="7" customFormat="1" ht="14.25" x14ac:dyDescent="0.2"/>
    <row r="359" s="7" customFormat="1" ht="14.25" x14ac:dyDescent="0.2"/>
    <row r="360" s="7" customFormat="1" ht="14.25" x14ac:dyDescent="0.2"/>
    <row r="361" s="7" customFormat="1" ht="14.25" x14ac:dyDescent="0.2"/>
    <row r="362" s="7" customFormat="1" ht="14.25" x14ac:dyDescent="0.2"/>
    <row r="363" s="7" customFormat="1" ht="14.25" x14ac:dyDescent="0.2"/>
    <row r="364" s="7" customFormat="1" ht="14.25" x14ac:dyDescent="0.2"/>
    <row r="365" s="7" customFormat="1" ht="14.25" x14ac:dyDescent="0.2"/>
    <row r="366" s="7" customFormat="1" ht="14.25" x14ac:dyDescent="0.2"/>
    <row r="367" s="7" customFormat="1" ht="14.25" x14ac:dyDescent="0.2"/>
    <row r="368" s="7" customFormat="1" ht="14.25" x14ac:dyDescent="0.2"/>
    <row r="369" s="7" customFormat="1" ht="14.25" x14ac:dyDescent="0.2"/>
    <row r="370" s="7" customFormat="1" ht="14.25" x14ac:dyDescent="0.2"/>
    <row r="371" s="7" customFormat="1" ht="14.25" x14ac:dyDescent="0.2"/>
    <row r="372" s="7" customFormat="1" ht="14.25" x14ac:dyDescent="0.2"/>
    <row r="373" s="7" customFormat="1" ht="14.25" x14ac:dyDescent="0.2"/>
    <row r="374" s="7" customFormat="1" ht="14.25" x14ac:dyDescent="0.2"/>
    <row r="375" s="7" customFormat="1" ht="14.25" x14ac:dyDescent="0.2"/>
    <row r="376" s="7" customFormat="1" ht="14.25" x14ac:dyDescent="0.2"/>
    <row r="377" s="7" customFormat="1" ht="14.25" x14ac:dyDescent="0.2"/>
    <row r="378" s="7" customFormat="1" ht="14.25" x14ac:dyDescent="0.2"/>
    <row r="379" s="7" customFormat="1" ht="14.25" x14ac:dyDescent="0.2"/>
    <row r="380" s="7" customFormat="1" ht="14.25" x14ac:dyDescent="0.2"/>
    <row r="381" s="7" customFormat="1" ht="14.25" x14ac:dyDescent="0.2"/>
    <row r="382" s="7" customFormat="1" ht="14.25" x14ac:dyDescent="0.2"/>
    <row r="383" s="7" customFormat="1" ht="14.25" x14ac:dyDescent="0.2"/>
    <row r="384" s="7" customFormat="1" ht="14.25" x14ac:dyDescent="0.2"/>
    <row r="385" s="7" customFormat="1" ht="14.25" x14ac:dyDescent="0.2"/>
    <row r="386" s="7" customFormat="1" ht="14.25" x14ac:dyDescent="0.2"/>
    <row r="387" s="7" customFormat="1" ht="14.25" x14ac:dyDescent="0.2"/>
    <row r="388" s="7" customFormat="1" ht="14.25" x14ac:dyDescent="0.2"/>
    <row r="389" s="7" customFormat="1" ht="14.25" x14ac:dyDescent="0.2"/>
    <row r="390" s="7" customFormat="1" ht="14.25" x14ac:dyDescent="0.2"/>
    <row r="391" s="7" customFormat="1" ht="14.25" x14ac:dyDescent="0.2"/>
    <row r="392" s="7" customFormat="1" ht="14.25" x14ac:dyDescent="0.2"/>
    <row r="393" s="7" customFormat="1" ht="14.25" x14ac:dyDescent="0.2"/>
    <row r="394" s="7" customFormat="1" ht="14.25" x14ac:dyDescent="0.2"/>
    <row r="395" s="7" customFormat="1" ht="14.25" x14ac:dyDescent="0.2"/>
    <row r="396" s="7" customFormat="1" ht="14.25" x14ac:dyDescent="0.2"/>
    <row r="397" s="7" customFormat="1" ht="14.25" x14ac:dyDescent="0.2"/>
    <row r="398" s="7" customFormat="1" ht="14.25" x14ac:dyDescent="0.2"/>
    <row r="399" s="7" customFormat="1" ht="14.25" x14ac:dyDescent="0.2"/>
    <row r="400" s="7" customFormat="1" ht="14.25" x14ac:dyDescent="0.2"/>
    <row r="401" s="7" customFormat="1" ht="14.25" x14ac:dyDescent="0.2"/>
    <row r="402" s="7" customFormat="1" ht="14.25" x14ac:dyDescent="0.2"/>
    <row r="403" s="7" customFormat="1" ht="14.25" x14ac:dyDescent="0.2"/>
    <row r="404" s="7" customFormat="1" ht="14.25" x14ac:dyDescent="0.2"/>
    <row r="405" s="7" customFormat="1" ht="14.25" x14ac:dyDescent="0.2"/>
    <row r="406" s="7" customFormat="1" ht="14.25" x14ac:dyDescent="0.2"/>
    <row r="407" s="7" customFormat="1" ht="14.25" x14ac:dyDescent="0.2"/>
    <row r="408" s="7" customFormat="1" ht="14.25" x14ac:dyDescent="0.2"/>
    <row r="409" s="7" customFormat="1" ht="14.25" x14ac:dyDescent="0.2"/>
    <row r="410" s="7" customFormat="1" ht="14.25" x14ac:dyDescent="0.2"/>
    <row r="411" s="7" customFormat="1" ht="14.25" x14ac:dyDescent="0.2"/>
    <row r="412" s="7" customFormat="1" ht="14.25" x14ac:dyDescent="0.2"/>
    <row r="413" s="7" customFormat="1" ht="14.25" x14ac:dyDescent="0.2"/>
    <row r="414" s="7" customFormat="1" ht="14.25" x14ac:dyDescent="0.2"/>
    <row r="415" s="7" customFormat="1" ht="14.25" x14ac:dyDescent="0.2"/>
    <row r="416" s="7" customFormat="1" ht="14.25" x14ac:dyDescent="0.2"/>
    <row r="417" s="7" customFormat="1" ht="14.25" x14ac:dyDescent="0.2"/>
    <row r="418" s="7" customFormat="1" ht="14.25" x14ac:dyDescent="0.2"/>
    <row r="419" s="7" customFormat="1" ht="14.25" x14ac:dyDescent="0.2"/>
    <row r="420" s="7" customFormat="1" ht="14.25" x14ac:dyDescent="0.2"/>
    <row r="421" s="7" customFormat="1" ht="14.25" x14ac:dyDescent="0.2"/>
    <row r="422" s="7" customFormat="1" ht="14.25" x14ac:dyDescent="0.2"/>
    <row r="423" s="7" customFormat="1" ht="14.25" x14ac:dyDescent="0.2"/>
    <row r="424" s="7" customFormat="1" ht="14.25" x14ac:dyDescent="0.2"/>
    <row r="425" s="7" customFormat="1" ht="14.25" x14ac:dyDescent="0.2"/>
    <row r="426" s="7" customFormat="1" ht="14.25" x14ac:dyDescent="0.2"/>
    <row r="427" s="7" customFormat="1" ht="14.25" x14ac:dyDescent="0.2"/>
    <row r="428" s="7" customFormat="1" ht="14.25" x14ac:dyDescent="0.2"/>
    <row r="429" s="7" customFormat="1" ht="14.25" x14ac:dyDescent="0.2"/>
    <row r="430" s="7" customFormat="1" ht="14.25" x14ac:dyDescent="0.2"/>
    <row r="431" s="7" customFormat="1" ht="14.25" x14ac:dyDescent="0.2"/>
    <row r="432" s="7" customFormat="1" ht="14.25" x14ac:dyDescent="0.2"/>
    <row r="433" s="7" customFormat="1" ht="14.25" x14ac:dyDescent="0.2"/>
    <row r="434" s="7" customFormat="1" ht="14.25" x14ac:dyDescent="0.2"/>
    <row r="435" s="7" customFormat="1" ht="14.25" x14ac:dyDescent="0.2"/>
    <row r="436" s="7" customFormat="1" ht="14.25" x14ac:dyDescent="0.2"/>
    <row r="437" s="7" customFormat="1" ht="14.25" x14ac:dyDescent="0.2"/>
    <row r="438" s="7" customFormat="1" ht="14.25" x14ac:dyDescent="0.2"/>
    <row r="439" s="7" customFormat="1" ht="14.25" x14ac:dyDescent="0.2"/>
    <row r="440" s="7" customFormat="1" ht="14.25" x14ac:dyDescent="0.2"/>
    <row r="441" s="7" customFormat="1" ht="14.25" x14ac:dyDescent="0.2"/>
    <row r="442" s="7" customFormat="1" ht="14.25" x14ac:dyDescent="0.2"/>
    <row r="443" s="7" customFormat="1" ht="14.25" x14ac:dyDescent="0.2"/>
    <row r="444" s="7" customFormat="1" ht="14.25" x14ac:dyDescent="0.2"/>
    <row r="445" s="7" customFormat="1" ht="14.25" x14ac:dyDescent="0.2"/>
    <row r="446" s="7" customFormat="1" ht="14.25" x14ac:dyDescent="0.2"/>
    <row r="447" s="7" customFormat="1" ht="14.25" x14ac:dyDescent="0.2"/>
    <row r="448" s="7" customFormat="1" ht="14.25" x14ac:dyDescent="0.2"/>
    <row r="449" s="7" customFormat="1" ht="14.25" x14ac:dyDescent="0.2"/>
    <row r="450" s="7" customFormat="1" ht="14.25" x14ac:dyDescent="0.2"/>
    <row r="451" s="7" customFormat="1" ht="14.25" x14ac:dyDescent="0.2"/>
    <row r="452" s="7" customFormat="1" ht="14.25" x14ac:dyDescent="0.2"/>
    <row r="453" s="7" customFormat="1" ht="14.25" x14ac:dyDescent="0.2"/>
    <row r="454" s="7" customFormat="1" ht="14.25" x14ac:dyDescent="0.2"/>
    <row r="455" s="7" customFormat="1" ht="14.25" x14ac:dyDescent="0.2"/>
    <row r="456" s="7" customFormat="1" ht="14.25" x14ac:dyDescent="0.2"/>
    <row r="457" s="7" customFormat="1" ht="14.25" x14ac:dyDescent="0.2"/>
    <row r="458" s="7" customFormat="1" ht="14.25" x14ac:dyDescent="0.2"/>
    <row r="459" s="7" customFormat="1" ht="14.25" x14ac:dyDescent="0.2"/>
    <row r="460" s="7" customFormat="1" ht="14.25" x14ac:dyDescent="0.2"/>
    <row r="461" s="7" customFormat="1" ht="14.25" x14ac:dyDescent="0.2"/>
    <row r="462" s="7" customFormat="1" ht="14.25" x14ac:dyDescent="0.2"/>
    <row r="463" s="7" customFormat="1" ht="14.25" x14ac:dyDescent="0.2"/>
    <row r="464" s="7" customFormat="1" ht="14.25" x14ac:dyDescent="0.2"/>
    <row r="465" s="7" customFormat="1" ht="14.25" x14ac:dyDescent="0.2"/>
    <row r="466" s="7" customFormat="1" ht="14.25" x14ac:dyDescent="0.2"/>
    <row r="467" s="7" customFormat="1" ht="14.25" x14ac:dyDescent="0.2"/>
    <row r="468" s="7" customFormat="1" ht="14.25" x14ac:dyDescent="0.2"/>
    <row r="469" s="7" customFormat="1" ht="14.25" x14ac:dyDescent="0.2"/>
    <row r="470" s="7" customFormat="1" ht="14.25" x14ac:dyDescent="0.2"/>
    <row r="471" s="7" customFormat="1" ht="14.25" x14ac:dyDescent="0.2"/>
    <row r="472" s="7" customFormat="1" ht="14.25" x14ac:dyDescent="0.2"/>
    <row r="473" s="7" customFormat="1" ht="14.25" x14ac:dyDescent="0.2"/>
    <row r="474" s="7" customFormat="1" ht="14.25" x14ac:dyDescent="0.2"/>
    <row r="475" s="7" customFormat="1" ht="14.25" x14ac:dyDescent="0.2"/>
    <row r="476" s="7" customFormat="1" ht="14.25" x14ac:dyDescent="0.2"/>
    <row r="477" s="7" customFormat="1" ht="14.25" x14ac:dyDescent="0.2"/>
    <row r="478" s="7" customFormat="1" ht="14.25" x14ac:dyDescent="0.2"/>
    <row r="479" s="7" customFormat="1" ht="14.25" x14ac:dyDescent="0.2"/>
    <row r="480" s="7" customFormat="1" ht="14.25" x14ac:dyDescent="0.2"/>
    <row r="481" s="7" customFormat="1" ht="14.25" x14ac:dyDescent="0.2"/>
    <row r="482" s="7" customFormat="1" ht="14.25" x14ac:dyDescent="0.2"/>
    <row r="483" s="7" customFormat="1" ht="14.25" x14ac:dyDescent="0.2"/>
    <row r="484" s="7" customFormat="1" ht="14.25" x14ac:dyDescent="0.2"/>
    <row r="485" s="7" customFormat="1" ht="14.25" x14ac:dyDescent="0.2"/>
    <row r="486" s="7" customFormat="1" ht="14.25" x14ac:dyDescent="0.2"/>
    <row r="487" s="7" customFormat="1" ht="14.25" x14ac:dyDescent="0.2"/>
    <row r="488" s="7" customFormat="1" ht="14.25" x14ac:dyDescent="0.2"/>
    <row r="489" s="7" customFormat="1" ht="14.25" x14ac:dyDescent="0.2"/>
    <row r="490" s="7" customFormat="1" ht="14.25" x14ac:dyDescent="0.2"/>
    <row r="491" s="7" customFormat="1" ht="14.25" x14ac:dyDescent="0.2"/>
    <row r="492" s="7" customFormat="1" ht="14.25" x14ac:dyDescent="0.2"/>
    <row r="493" s="7" customFormat="1" ht="14.25" x14ac:dyDescent="0.2"/>
    <row r="494" s="7" customFormat="1" ht="14.25" x14ac:dyDescent="0.2"/>
    <row r="495" s="7" customFormat="1" ht="14.25" x14ac:dyDescent="0.2"/>
    <row r="496" s="7" customFormat="1" ht="14.25" x14ac:dyDescent="0.2"/>
    <row r="497" s="7" customFormat="1" ht="14.25" x14ac:dyDescent="0.2"/>
    <row r="498" s="7" customFormat="1" ht="14.25" x14ac:dyDescent="0.2"/>
    <row r="499" s="7" customFormat="1" ht="14.25" x14ac:dyDescent="0.2"/>
    <row r="500" s="7" customFormat="1" ht="14.25" x14ac:dyDescent="0.2"/>
    <row r="501" s="7" customFormat="1" ht="14.25" x14ac:dyDescent="0.2"/>
    <row r="502" s="7" customFormat="1" ht="14.25" x14ac:dyDescent="0.2"/>
    <row r="503" s="7" customFormat="1" ht="14.25" x14ac:dyDescent="0.2"/>
    <row r="504" s="7" customFormat="1" ht="14.25" x14ac:dyDescent="0.2"/>
    <row r="505" s="7" customFormat="1" ht="14.25" x14ac:dyDescent="0.2"/>
    <row r="506" s="7" customFormat="1" ht="14.25" x14ac:dyDescent="0.2"/>
    <row r="507" s="7" customFormat="1" ht="14.25" x14ac:dyDescent="0.2"/>
    <row r="508" s="7" customFormat="1" ht="14.25" x14ac:dyDescent="0.2"/>
    <row r="509" s="7" customFormat="1" ht="14.25" x14ac:dyDescent="0.2"/>
    <row r="510" s="7" customFormat="1" ht="14.25" x14ac:dyDescent="0.2"/>
    <row r="511" s="7" customFormat="1" ht="14.25" x14ac:dyDescent="0.2"/>
    <row r="512" s="7" customFormat="1" ht="14.25" x14ac:dyDescent="0.2"/>
    <row r="513" s="7" customFormat="1" ht="14.25" x14ac:dyDescent="0.2"/>
    <row r="514" s="7" customFormat="1" ht="14.25" x14ac:dyDescent="0.2"/>
    <row r="515" s="7" customFormat="1" ht="14.25" x14ac:dyDescent="0.2"/>
    <row r="516" s="7" customFormat="1" ht="14.25" x14ac:dyDescent="0.2"/>
    <row r="517" s="7" customFormat="1" ht="14.25" x14ac:dyDescent="0.2"/>
    <row r="518" s="7" customFormat="1" ht="14.25" x14ac:dyDescent="0.2"/>
    <row r="519" s="7" customFormat="1" ht="14.25" x14ac:dyDescent="0.2"/>
    <row r="520" s="7" customFormat="1" ht="14.25" x14ac:dyDescent="0.2"/>
    <row r="521" s="7" customFormat="1" ht="14.25" x14ac:dyDescent="0.2"/>
    <row r="522" s="7" customFormat="1" ht="14.25" x14ac:dyDescent="0.2"/>
    <row r="523" s="7" customFormat="1" ht="14.25" x14ac:dyDescent="0.2"/>
    <row r="524" s="7" customFormat="1" ht="14.25" x14ac:dyDescent="0.2"/>
    <row r="525" s="7" customFormat="1" ht="14.25" x14ac:dyDescent="0.2"/>
    <row r="526" s="7" customFormat="1" ht="14.25" x14ac:dyDescent="0.2"/>
    <row r="527" s="7" customFormat="1" ht="14.25" x14ac:dyDescent="0.2"/>
    <row r="528" s="7" customFormat="1" ht="14.25" x14ac:dyDescent="0.2"/>
    <row r="529" s="7" customFormat="1" ht="14.25" x14ac:dyDescent="0.2"/>
    <row r="530" s="7" customFormat="1" ht="14.25" x14ac:dyDescent="0.2"/>
    <row r="531" s="7" customFormat="1" ht="14.25" x14ac:dyDescent="0.2"/>
    <row r="532" s="7" customFormat="1" ht="14.25" x14ac:dyDescent="0.2"/>
    <row r="533" s="7" customFormat="1" ht="14.25" x14ac:dyDescent="0.2"/>
    <row r="534" s="7" customFormat="1" ht="14.25" x14ac:dyDescent="0.2"/>
    <row r="535" s="7" customFormat="1" ht="14.25" x14ac:dyDescent="0.2"/>
    <row r="536" s="7" customFormat="1" ht="14.25" x14ac:dyDescent="0.2"/>
    <row r="537" s="7" customFormat="1" ht="14.25" x14ac:dyDescent="0.2"/>
    <row r="538" s="7" customFormat="1" ht="14.25" x14ac:dyDescent="0.2"/>
    <row r="539" s="7" customFormat="1" ht="14.25" x14ac:dyDescent="0.2"/>
    <row r="540" s="7" customFormat="1" ht="14.25" x14ac:dyDescent="0.2"/>
    <row r="541" s="7" customFormat="1" ht="14.25" x14ac:dyDescent="0.2"/>
    <row r="542" s="7" customFormat="1" ht="14.25" x14ac:dyDescent="0.2"/>
    <row r="543" s="7" customFormat="1" ht="14.25" x14ac:dyDescent="0.2"/>
    <row r="544" s="7" customFormat="1" ht="14.25" x14ac:dyDescent="0.2"/>
    <row r="545" s="7" customFormat="1" ht="14.25" x14ac:dyDescent="0.2"/>
    <row r="546" s="7" customFormat="1" ht="14.25" x14ac:dyDescent="0.2"/>
    <row r="547" s="7" customFormat="1" ht="14.25" x14ac:dyDescent="0.2"/>
    <row r="548" s="7" customFormat="1" ht="14.25" x14ac:dyDescent="0.2"/>
    <row r="549" s="7" customFormat="1" ht="14.25" x14ac:dyDescent="0.2"/>
    <row r="550" s="7" customFormat="1" ht="14.25" x14ac:dyDescent="0.2"/>
    <row r="551" s="7" customFormat="1" ht="14.25" x14ac:dyDescent="0.2"/>
    <row r="552" s="7" customFormat="1" ht="14.25" x14ac:dyDescent="0.2"/>
    <row r="553" s="7" customFormat="1" ht="14.25" x14ac:dyDescent="0.2"/>
    <row r="554" s="7" customFormat="1" ht="14.25" x14ac:dyDescent="0.2"/>
    <row r="555" s="7" customFormat="1" ht="14.25" x14ac:dyDescent="0.2"/>
    <row r="556" s="7" customFormat="1" ht="14.25" x14ac:dyDescent="0.2"/>
    <row r="557" s="7" customFormat="1" ht="14.25" x14ac:dyDescent="0.2"/>
    <row r="558" s="7" customFormat="1" ht="14.25" x14ac:dyDescent="0.2"/>
    <row r="559" s="7" customFormat="1" ht="14.25" x14ac:dyDescent="0.2"/>
    <row r="560" s="7" customFormat="1" ht="14.25" x14ac:dyDescent="0.2"/>
    <row r="561" s="7" customFormat="1" ht="14.25" x14ac:dyDescent="0.2"/>
    <row r="562" s="7" customFormat="1" ht="14.25" x14ac:dyDescent="0.2"/>
    <row r="563" s="7" customFormat="1" ht="14.25" x14ac:dyDescent="0.2"/>
    <row r="564" s="7" customFormat="1" ht="14.25" x14ac:dyDescent="0.2"/>
    <row r="565" s="7" customFormat="1" ht="14.25" x14ac:dyDescent="0.2"/>
    <row r="566" s="7" customFormat="1" ht="14.25" x14ac:dyDescent="0.2"/>
    <row r="567" s="7" customFormat="1" ht="14.25" x14ac:dyDescent="0.2"/>
    <row r="568" s="7" customFormat="1" ht="14.25" x14ac:dyDescent="0.2"/>
    <row r="569" s="7" customFormat="1" ht="14.25" x14ac:dyDescent="0.2"/>
    <row r="570" s="7" customFormat="1" ht="14.25" x14ac:dyDescent="0.2"/>
    <row r="571" s="7" customFormat="1" ht="14.25" x14ac:dyDescent="0.2"/>
    <row r="572" s="7" customFormat="1" ht="14.25" x14ac:dyDescent="0.2"/>
    <row r="573" s="7" customFormat="1" ht="14.25" x14ac:dyDescent="0.2"/>
    <row r="574" s="7" customFormat="1" ht="14.25" x14ac:dyDescent="0.2"/>
    <row r="575" s="7" customFormat="1" ht="14.25" x14ac:dyDescent="0.2"/>
    <row r="576" s="7" customFormat="1" ht="14.25" x14ac:dyDescent="0.2"/>
    <row r="577" s="7" customFormat="1" ht="14.25" x14ac:dyDescent="0.2"/>
    <row r="578" s="7" customFormat="1" ht="14.25" x14ac:dyDescent="0.2"/>
    <row r="579" s="7" customFormat="1" ht="14.25" x14ac:dyDescent="0.2"/>
    <row r="580" s="7" customFormat="1" ht="14.25" x14ac:dyDescent="0.2"/>
    <row r="581" s="7" customFormat="1" ht="14.25" x14ac:dyDescent="0.2"/>
    <row r="582" s="7" customFormat="1" ht="14.25" x14ac:dyDescent="0.2"/>
    <row r="583" s="7" customFormat="1" ht="14.25" x14ac:dyDescent="0.2"/>
    <row r="584" s="7" customFormat="1" ht="14.25" x14ac:dyDescent="0.2"/>
    <row r="585" s="7" customFormat="1" ht="14.25" x14ac:dyDescent="0.2"/>
    <row r="586" s="7" customFormat="1" ht="14.25" x14ac:dyDescent="0.2"/>
    <row r="587" s="7" customFormat="1" ht="14.25" x14ac:dyDescent="0.2"/>
    <row r="588" s="7" customFormat="1" ht="14.25" x14ac:dyDescent="0.2"/>
    <row r="589" s="7" customFormat="1" ht="14.25" x14ac:dyDescent="0.2"/>
    <row r="590" s="7" customFormat="1" ht="14.25" x14ac:dyDescent="0.2"/>
    <row r="591" s="7" customFormat="1" ht="14.25" x14ac:dyDescent="0.2"/>
    <row r="592" s="7" customFormat="1" ht="14.25" x14ac:dyDescent="0.2"/>
    <row r="593" s="7" customFormat="1" ht="14.25" x14ac:dyDescent="0.2"/>
    <row r="594" s="7" customFormat="1" ht="14.25" x14ac:dyDescent="0.2"/>
    <row r="595" s="7" customFormat="1" ht="14.25" x14ac:dyDescent="0.2"/>
    <row r="596" s="7" customFormat="1" ht="14.25" x14ac:dyDescent="0.2"/>
    <row r="597" s="7" customFormat="1" ht="14.25" x14ac:dyDescent="0.2"/>
    <row r="598" s="7" customFormat="1" ht="14.25" x14ac:dyDescent="0.2"/>
    <row r="599" s="7" customFormat="1" ht="14.25" x14ac:dyDescent="0.2"/>
    <row r="600" s="7" customFormat="1" ht="14.25" x14ac:dyDescent="0.2"/>
    <row r="601" s="7" customFormat="1" ht="14.25" x14ac:dyDescent="0.2"/>
    <row r="602" s="7" customFormat="1" ht="14.25" x14ac:dyDescent="0.2"/>
    <row r="603" s="7" customFormat="1" ht="14.25" x14ac:dyDescent="0.2"/>
    <row r="604" s="7" customFormat="1" ht="14.25" x14ac:dyDescent="0.2"/>
    <row r="605" s="7" customFormat="1" ht="14.25" x14ac:dyDescent="0.2"/>
    <row r="606" s="7" customFormat="1" ht="14.25" x14ac:dyDescent="0.2"/>
    <row r="607" s="7" customFormat="1" ht="14.25" x14ac:dyDescent="0.2"/>
    <row r="608" s="7" customFormat="1" ht="14.25" x14ac:dyDescent="0.2"/>
    <row r="609" s="7" customFormat="1" ht="14.25" x14ac:dyDescent="0.2"/>
    <row r="610" s="7" customFormat="1" ht="14.25" x14ac:dyDescent="0.2"/>
    <row r="611" s="7" customFormat="1" ht="14.25" x14ac:dyDescent="0.2"/>
    <row r="612" s="7" customFormat="1" ht="14.25" x14ac:dyDescent="0.2"/>
    <row r="613" s="7" customFormat="1" ht="14.25" x14ac:dyDescent="0.2"/>
    <row r="614" s="7" customFormat="1" ht="14.25" x14ac:dyDescent="0.2"/>
    <row r="615" s="7" customFormat="1" ht="14.25" x14ac:dyDescent="0.2"/>
    <row r="616" s="7" customFormat="1" ht="14.25" x14ac:dyDescent="0.2"/>
    <row r="617" s="7" customFormat="1" ht="14.25" x14ac:dyDescent="0.2"/>
    <row r="618" s="7" customFormat="1" ht="14.25" x14ac:dyDescent="0.2"/>
    <row r="619" s="7" customFormat="1" ht="14.25" x14ac:dyDescent="0.2"/>
    <row r="620" s="7" customFormat="1" ht="14.25" x14ac:dyDescent="0.2"/>
    <row r="621" s="7" customFormat="1" ht="14.25" x14ac:dyDescent="0.2"/>
    <row r="622" s="7" customFormat="1" ht="14.25" x14ac:dyDescent="0.2"/>
    <row r="623" s="7" customFormat="1" ht="14.25" x14ac:dyDescent="0.2"/>
    <row r="624" s="7" customFormat="1" ht="14.25" x14ac:dyDescent="0.2"/>
    <row r="625" s="7" customFormat="1" ht="14.25" x14ac:dyDescent="0.2"/>
    <row r="626" s="7" customFormat="1" ht="14.25" x14ac:dyDescent="0.2"/>
    <row r="627" s="7" customFormat="1" ht="14.25" x14ac:dyDescent="0.2"/>
    <row r="628" s="7" customFormat="1" ht="14.25" x14ac:dyDescent="0.2"/>
    <row r="629" s="7" customFormat="1" ht="14.25" x14ac:dyDescent="0.2"/>
    <row r="630" s="7" customFormat="1" ht="14.25" x14ac:dyDescent="0.2"/>
    <row r="631" s="7" customFormat="1" ht="14.25" x14ac:dyDescent="0.2"/>
    <row r="632" s="7" customFormat="1" ht="14.25" x14ac:dyDescent="0.2"/>
    <row r="633" s="7" customFormat="1" ht="14.25" x14ac:dyDescent="0.2"/>
    <row r="634" s="7" customFormat="1" ht="14.25" x14ac:dyDescent="0.2"/>
    <row r="635" s="7" customFormat="1" ht="14.25" x14ac:dyDescent="0.2"/>
    <row r="636" s="7" customFormat="1" ht="14.25" x14ac:dyDescent="0.2"/>
    <row r="637" s="7" customFormat="1" ht="14.25" x14ac:dyDescent="0.2"/>
    <row r="638" s="7" customFormat="1" ht="14.25" x14ac:dyDescent="0.2"/>
    <row r="639" s="7" customFormat="1" ht="14.25" x14ac:dyDescent="0.2"/>
    <row r="640" s="7" customFormat="1" ht="14.25" x14ac:dyDescent="0.2"/>
    <row r="641" s="7" customFormat="1" ht="14.25" x14ac:dyDescent="0.2"/>
    <row r="642" s="7" customFormat="1" ht="14.25" x14ac:dyDescent="0.2"/>
    <row r="643" s="7" customFormat="1" ht="14.25" x14ac:dyDescent="0.2"/>
    <row r="644" s="7" customFormat="1" ht="14.25" x14ac:dyDescent="0.2"/>
    <row r="645" s="7" customFormat="1" ht="14.25" x14ac:dyDescent="0.2"/>
    <row r="646" s="7" customFormat="1" ht="14.25" x14ac:dyDescent="0.2"/>
    <row r="647" s="7" customFormat="1" ht="14.25" x14ac:dyDescent="0.2"/>
    <row r="648" s="7" customFormat="1" ht="14.25" x14ac:dyDescent="0.2"/>
    <row r="649" s="7" customFormat="1" ht="14.25" x14ac:dyDescent="0.2"/>
    <row r="650" s="7" customFormat="1" ht="14.25" x14ac:dyDescent="0.2"/>
    <row r="651" s="7" customFormat="1" ht="14.25" x14ac:dyDescent="0.2"/>
    <row r="652" s="7" customFormat="1" ht="14.25" x14ac:dyDescent="0.2"/>
    <row r="653" s="7" customFormat="1" ht="14.25" x14ac:dyDescent="0.2"/>
    <row r="654" s="7" customFormat="1" ht="14.25" x14ac:dyDescent="0.2"/>
    <row r="655" s="7" customFormat="1" ht="14.25" x14ac:dyDescent="0.2"/>
    <row r="656" s="7" customFormat="1" ht="14.25" x14ac:dyDescent="0.2"/>
    <row r="657" s="7" customFormat="1" ht="14.25" x14ac:dyDescent="0.2"/>
    <row r="658" s="7" customFormat="1" ht="14.25" x14ac:dyDescent="0.2"/>
    <row r="659" s="7" customFormat="1" ht="14.25" x14ac:dyDescent="0.2"/>
    <row r="660" s="7" customFormat="1" ht="14.25" x14ac:dyDescent="0.2"/>
    <row r="661" s="7" customFormat="1" ht="14.25" x14ac:dyDescent="0.2"/>
    <row r="662" s="7" customFormat="1" ht="14.25" x14ac:dyDescent="0.2"/>
    <row r="663" s="7" customFormat="1" ht="14.25" x14ac:dyDescent="0.2"/>
    <row r="664" s="7" customFormat="1" ht="14.25" x14ac:dyDescent="0.2"/>
    <row r="665" s="7" customFormat="1" ht="14.25" x14ac:dyDescent="0.2"/>
    <row r="666" s="7" customFormat="1" ht="14.25" x14ac:dyDescent="0.2"/>
    <row r="667" s="7" customFormat="1" ht="14.25" x14ac:dyDescent="0.2"/>
    <row r="668" s="7" customFormat="1" ht="14.25" x14ac:dyDescent="0.2"/>
    <row r="669" s="7" customFormat="1" ht="14.25" x14ac:dyDescent="0.2"/>
    <row r="670" s="7" customFormat="1" ht="14.25" x14ac:dyDescent="0.2"/>
    <row r="671" s="7" customFormat="1" ht="14.25" x14ac:dyDescent="0.2"/>
    <row r="672" s="7" customFormat="1" ht="14.25" x14ac:dyDescent="0.2"/>
    <row r="673" s="7" customFormat="1" ht="14.25" x14ac:dyDescent="0.2"/>
    <row r="674" s="7" customFormat="1" ht="14.25" x14ac:dyDescent="0.2"/>
    <row r="675" s="7" customFormat="1" ht="14.25" x14ac:dyDescent="0.2"/>
    <row r="676" s="7" customFormat="1" ht="14.25" x14ac:dyDescent="0.2"/>
    <row r="677" s="7" customFormat="1" ht="14.25" x14ac:dyDescent="0.2"/>
    <row r="678" s="7" customFormat="1" ht="14.25" x14ac:dyDescent="0.2"/>
    <row r="679" s="7" customFormat="1" ht="14.25" x14ac:dyDescent="0.2"/>
    <row r="680" s="7" customFormat="1" ht="14.25" x14ac:dyDescent="0.2"/>
    <row r="681" s="7" customFormat="1" ht="14.25" x14ac:dyDescent="0.2"/>
    <row r="682" s="7" customFormat="1" ht="14.25" x14ac:dyDescent="0.2"/>
    <row r="683" s="7" customFormat="1" ht="14.25" x14ac:dyDescent="0.2"/>
    <row r="684" s="7" customFormat="1" ht="14.25" x14ac:dyDescent="0.2"/>
    <row r="685" s="7" customFormat="1" ht="14.25" x14ac:dyDescent="0.2"/>
    <row r="686" s="7" customFormat="1" ht="14.25" x14ac:dyDescent="0.2"/>
    <row r="687" s="7" customFormat="1" ht="14.25" x14ac:dyDescent="0.2"/>
    <row r="688" s="7" customFormat="1" ht="14.25" x14ac:dyDescent="0.2"/>
    <row r="689" s="7" customFormat="1" ht="14.25" x14ac:dyDescent="0.2"/>
    <row r="690" s="7" customFormat="1" ht="14.25" x14ac:dyDescent="0.2"/>
    <row r="691" s="7" customFormat="1" ht="14.25" x14ac:dyDescent="0.2"/>
    <row r="692" s="7" customFormat="1" ht="14.25" x14ac:dyDescent="0.2"/>
    <row r="693" s="7" customFormat="1" ht="14.25" x14ac:dyDescent="0.2"/>
    <row r="694" s="7" customFormat="1" ht="14.25" x14ac:dyDescent="0.2"/>
    <row r="695" s="7" customFormat="1" ht="14.25" x14ac:dyDescent="0.2"/>
    <row r="696" s="7" customFormat="1" ht="14.25" x14ac:dyDescent="0.2"/>
    <row r="697" s="7" customFormat="1" ht="14.25" x14ac:dyDescent="0.2"/>
    <row r="698" s="7" customFormat="1" ht="14.25" x14ac:dyDescent="0.2"/>
    <row r="699" s="7" customFormat="1" ht="14.25" x14ac:dyDescent="0.2"/>
    <row r="700" s="7" customFormat="1" ht="14.25" x14ac:dyDescent="0.2"/>
    <row r="701" s="7" customFormat="1" ht="14.25" x14ac:dyDescent="0.2"/>
    <row r="702" s="7" customFormat="1" ht="14.25" x14ac:dyDescent="0.2"/>
    <row r="703" s="7" customFormat="1" ht="14.25" x14ac:dyDescent="0.2"/>
    <row r="704" s="7" customFormat="1" ht="14.25" x14ac:dyDescent="0.2"/>
    <row r="705" s="7" customFormat="1" ht="14.25" x14ac:dyDescent="0.2"/>
    <row r="706" s="7" customFormat="1" ht="14.25" x14ac:dyDescent="0.2"/>
    <row r="707" s="7" customFormat="1" ht="14.25" x14ac:dyDescent="0.2"/>
    <row r="708" s="7" customFormat="1" ht="14.25" x14ac:dyDescent="0.2"/>
    <row r="709" s="7" customFormat="1" ht="14.25" x14ac:dyDescent="0.2"/>
    <row r="710" s="7" customFormat="1" ht="14.25" x14ac:dyDescent="0.2"/>
    <row r="711" s="7" customFormat="1" ht="14.25" x14ac:dyDescent="0.2"/>
    <row r="712" s="7" customFormat="1" ht="14.25" x14ac:dyDescent="0.2"/>
    <row r="713" s="7" customFormat="1" ht="14.25" x14ac:dyDescent="0.2"/>
    <row r="714" s="7" customFormat="1" ht="14.25" x14ac:dyDescent="0.2"/>
    <row r="715" s="7" customFormat="1" ht="14.25" x14ac:dyDescent="0.2"/>
    <row r="716" s="7" customFormat="1" ht="14.25" x14ac:dyDescent="0.2"/>
    <row r="717" s="7" customFormat="1" ht="14.25" x14ac:dyDescent="0.2"/>
    <row r="718" s="7" customFormat="1" ht="14.25" x14ac:dyDescent="0.2"/>
    <row r="719" s="7" customFormat="1" ht="14.25" x14ac:dyDescent="0.2"/>
    <row r="720" s="7" customFormat="1" ht="14.25" x14ac:dyDescent="0.2"/>
    <row r="721" s="7" customFormat="1" ht="14.25" x14ac:dyDescent="0.2"/>
    <row r="722" s="7" customFormat="1" ht="14.25" x14ac:dyDescent="0.2"/>
    <row r="723" s="7" customFormat="1" ht="14.25" x14ac:dyDescent="0.2"/>
    <row r="724" s="7" customFormat="1" ht="14.25" x14ac:dyDescent="0.2"/>
    <row r="725" s="7" customFormat="1" ht="14.25" x14ac:dyDescent="0.2"/>
    <row r="726" s="7" customFormat="1" ht="14.25" x14ac:dyDescent="0.2"/>
    <row r="727" s="7" customFormat="1" ht="14.25" x14ac:dyDescent="0.2"/>
    <row r="728" s="7" customFormat="1" ht="14.25" x14ac:dyDescent="0.2"/>
    <row r="729" s="7" customFormat="1" ht="14.25" x14ac:dyDescent="0.2"/>
    <row r="730" s="7" customFormat="1" ht="14.25" x14ac:dyDescent="0.2"/>
    <row r="731" s="7" customFormat="1" ht="14.25" x14ac:dyDescent="0.2"/>
    <row r="732" s="7" customFormat="1" ht="14.25" x14ac:dyDescent="0.2"/>
    <row r="733" s="7" customFormat="1" ht="14.25" x14ac:dyDescent="0.2"/>
    <row r="734" s="7" customFormat="1" ht="14.25" x14ac:dyDescent="0.2"/>
    <row r="735" s="7" customFormat="1" ht="14.25" x14ac:dyDescent="0.2"/>
    <row r="736" s="7" customFormat="1" ht="14.25" x14ac:dyDescent="0.2"/>
    <row r="737" s="7" customFormat="1" ht="14.25" x14ac:dyDescent="0.2"/>
    <row r="738" s="7" customFormat="1" ht="14.25" x14ac:dyDescent="0.2"/>
    <row r="739" s="7" customFormat="1" ht="14.25" x14ac:dyDescent="0.2"/>
    <row r="740" s="7" customFormat="1" ht="14.25" x14ac:dyDescent="0.2"/>
    <row r="741" s="7" customFormat="1" ht="14.25" x14ac:dyDescent="0.2"/>
    <row r="742" s="7" customFormat="1" ht="14.25" x14ac:dyDescent="0.2"/>
    <row r="743" s="7" customFormat="1" ht="14.25" x14ac:dyDescent="0.2"/>
    <row r="744" s="7" customFormat="1" ht="14.25" x14ac:dyDescent="0.2"/>
    <row r="745" s="7" customFormat="1" ht="14.25" x14ac:dyDescent="0.2"/>
    <row r="746" s="7" customFormat="1" ht="14.25" x14ac:dyDescent="0.2"/>
    <row r="747" s="7" customFormat="1" ht="14.25" x14ac:dyDescent="0.2"/>
    <row r="748" s="7" customFormat="1" ht="14.25" x14ac:dyDescent="0.2"/>
    <row r="749" s="7" customFormat="1" ht="14.25" x14ac:dyDescent="0.2"/>
    <row r="750" s="7" customFormat="1" ht="14.25" x14ac:dyDescent="0.2"/>
    <row r="751" s="7" customFormat="1" ht="14.25" x14ac:dyDescent="0.2"/>
    <row r="752" s="7" customFormat="1" ht="14.25" x14ac:dyDescent="0.2"/>
    <row r="753" s="7" customFormat="1" ht="14.25" x14ac:dyDescent="0.2"/>
    <row r="754" s="7" customFormat="1" ht="14.25" x14ac:dyDescent="0.2"/>
    <row r="755" s="7" customFormat="1" ht="14.25" x14ac:dyDescent="0.2"/>
    <row r="756" s="7" customFormat="1" ht="14.25" x14ac:dyDescent="0.2"/>
    <row r="757" s="7" customFormat="1" ht="14.25" x14ac:dyDescent="0.2"/>
    <row r="758" s="7" customFormat="1" ht="14.25" x14ac:dyDescent="0.2"/>
    <row r="759" s="7" customFormat="1" ht="14.25" x14ac:dyDescent="0.2"/>
    <row r="760" s="7" customFormat="1" ht="14.25" x14ac:dyDescent="0.2"/>
    <row r="761" s="7" customFormat="1" ht="14.25" x14ac:dyDescent="0.2"/>
    <row r="762" s="7" customFormat="1" ht="14.25" x14ac:dyDescent="0.2"/>
    <row r="763" s="7" customFormat="1" ht="14.25" x14ac:dyDescent="0.2"/>
    <row r="764" s="7" customFormat="1" ht="14.25" x14ac:dyDescent="0.2"/>
    <row r="765" s="7" customFormat="1" ht="14.25" x14ac:dyDescent="0.2"/>
    <row r="766" s="7" customFormat="1" ht="14.25" x14ac:dyDescent="0.2"/>
    <row r="767" s="7" customFormat="1" ht="14.25" x14ac:dyDescent="0.2"/>
    <row r="768" s="7" customFormat="1" ht="14.25" x14ac:dyDescent="0.2"/>
    <row r="769" s="7" customFormat="1" ht="14.25" x14ac:dyDescent="0.2"/>
    <row r="770" s="7" customFormat="1" ht="14.25" x14ac:dyDescent="0.2"/>
    <row r="771" s="7" customFormat="1" ht="14.25" x14ac:dyDescent="0.2"/>
    <row r="772" s="7" customFormat="1" ht="14.25" x14ac:dyDescent="0.2"/>
    <row r="773" s="7" customFormat="1" ht="14.25" x14ac:dyDescent="0.2"/>
    <row r="774" s="7" customFormat="1" ht="14.25" x14ac:dyDescent="0.2"/>
    <row r="775" s="7" customFormat="1" ht="14.25" x14ac:dyDescent="0.2"/>
    <row r="776" s="7" customFormat="1" ht="14.25" x14ac:dyDescent="0.2"/>
    <row r="777" s="7" customFormat="1" ht="14.25" x14ac:dyDescent="0.2"/>
    <row r="778" s="7" customFormat="1" ht="14.25" x14ac:dyDescent="0.2"/>
    <row r="779" s="7" customFormat="1" ht="14.25" x14ac:dyDescent="0.2"/>
    <row r="780" s="7" customFormat="1" ht="14.25" x14ac:dyDescent="0.2"/>
    <row r="781" s="7" customFormat="1" ht="14.25" x14ac:dyDescent="0.2"/>
    <row r="782" s="7" customFormat="1" ht="14.25" x14ac:dyDescent="0.2"/>
    <row r="783" s="7" customFormat="1" ht="14.25" x14ac:dyDescent="0.2"/>
    <row r="784" s="7" customFormat="1" ht="14.25" x14ac:dyDescent="0.2"/>
    <row r="785" s="7" customFormat="1" ht="14.25" x14ac:dyDescent="0.2"/>
    <row r="786" s="7" customFormat="1" ht="14.25" x14ac:dyDescent="0.2"/>
    <row r="787" s="7" customFormat="1" ht="14.25" x14ac:dyDescent="0.2"/>
    <row r="788" s="7" customFormat="1" ht="14.25" x14ac:dyDescent="0.2"/>
    <row r="789" s="7" customFormat="1" ht="14.25" x14ac:dyDescent="0.2"/>
    <row r="790" s="7" customFormat="1" ht="14.25" x14ac:dyDescent="0.2"/>
    <row r="791" s="7" customFormat="1" ht="14.25" x14ac:dyDescent="0.2"/>
    <row r="792" s="7" customFormat="1" ht="14.25" x14ac:dyDescent="0.2"/>
    <row r="793" s="7" customFormat="1" ht="14.25" x14ac:dyDescent="0.2"/>
    <row r="794" s="7" customFormat="1" ht="14.25" x14ac:dyDescent="0.2"/>
    <row r="795" s="7" customFormat="1" ht="14.25" x14ac:dyDescent="0.2"/>
    <row r="796" s="7" customFormat="1" ht="14.25" x14ac:dyDescent="0.2"/>
    <row r="797" s="7" customFormat="1" ht="14.25" x14ac:dyDescent="0.2"/>
    <row r="798" s="7" customFormat="1" ht="14.25" x14ac:dyDescent="0.2"/>
    <row r="799" s="7" customFormat="1" ht="14.25" x14ac:dyDescent="0.2"/>
    <row r="800" s="7" customFormat="1" ht="14.25" x14ac:dyDescent="0.2"/>
    <row r="801" s="7" customFormat="1" ht="14.25" x14ac:dyDescent="0.2"/>
    <row r="802" s="7" customFormat="1" ht="14.25" x14ac:dyDescent="0.2"/>
    <row r="803" s="7" customFormat="1" ht="14.25" x14ac:dyDescent="0.2"/>
    <row r="804" s="7" customFormat="1" ht="14.25" x14ac:dyDescent="0.2"/>
    <row r="805" s="7" customFormat="1" ht="14.25" x14ac:dyDescent="0.2"/>
    <row r="806" s="7" customFormat="1" ht="14.25" x14ac:dyDescent="0.2"/>
    <row r="807" s="7" customFormat="1" ht="14.25" x14ac:dyDescent="0.2"/>
    <row r="808" s="7" customFormat="1" ht="14.25" x14ac:dyDescent="0.2"/>
    <row r="809" s="7" customFormat="1" ht="14.25" x14ac:dyDescent="0.2"/>
    <row r="810" s="7" customFormat="1" ht="14.25" x14ac:dyDescent="0.2"/>
    <row r="811" s="7" customFormat="1" ht="14.25" x14ac:dyDescent="0.2"/>
    <row r="812" s="7" customFormat="1" ht="14.25" x14ac:dyDescent="0.2"/>
    <row r="813" s="7" customFormat="1" ht="14.25" x14ac:dyDescent="0.2"/>
    <row r="814" s="7" customFormat="1" ht="14.25" x14ac:dyDescent="0.2"/>
    <row r="815" s="7" customFormat="1" ht="14.25" x14ac:dyDescent="0.2"/>
    <row r="816" s="7" customFormat="1" ht="14.25" x14ac:dyDescent="0.2"/>
    <row r="817" s="7" customFormat="1" ht="14.25" x14ac:dyDescent="0.2"/>
    <row r="818" s="7" customFormat="1" ht="14.25" x14ac:dyDescent="0.2"/>
    <row r="819" s="7" customFormat="1" ht="14.25" x14ac:dyDescent="0.2"/>
    <row r="820" s="7" customFormat="1" ht="14.25" x14ac:dyDescent="0.2"/>
    <row r="821" s="7" customFormat="1" ht="14.25" x14ac:dyDescent="0.2"/>
    <row r="822" s="7" customFormat="1" ht="14.25" x14ac:dyDescent="0.2"/>
    <row r="823" s="7" customFormat="1" ht="14.25" x14ac:dyDescent="0.2"/>
    <row r="824" s="7" customFormat="1" ht="14.25" x14ac:dyDescent="0.2"/>
    <row r="825" s="7" customFormat="1" ht="14.25" x14ac:dyDescent="0.2"/>
    <row r="826" s="7" customFormat="1" ht="14.25" x14ac:dyDescent="0.2"/>
    <row r="827" s="7" customFormat="1" ht="14.25" x14ac:dyDescent="0.2"/>
    <row r="828" s="7" customFormat="1" ht="14.25" x14ac:dyDescent="0.2"/>
    <row r="829" s="7" customFormat="1" ht="14.25" x14ac:dyDescent="0.2"/>
    <row r="830" s="7" customFormat="1" ht="14.25" x14ac:dyDescent="0.2"/>
    <row r="831" s="7" customFormat="1" ht="14.25" x14ac:dyDescent="0.2"/>
    <row r="832" s="7" customFormat="1" ht="14.25" x14ac:dyDescent="0.2"/>
    <row r="833" s="7" customFormat="1" ht="14.25" x14ac:dyDescent="0.2"/>
    <row r="834" s="7" customFormat="1" ht="14.25" x14ac:dyDescent="0.2"/>
    <row r="835" s="7" customFormat="1" ht="14.25" x14ac:dyDescent="0.2"/>
    <row r="836" s="7" customFormat="1" ht="14.25" x14ac:dyDescent="0.2"/>
    <row r="837" s="7" customFormat="1" ht="14.25" x14ac:dyDescent="0.2"/>
    <row r="838" s="7" customFormat="1" ht="14.25" x14ac:dyDescent="0.2"/>
    <row r="839" s="7" customFormat="1" ht="14.25" x14ac:dyDescent="0.2"/>
    <row r="840" s="7" customFormat="1" ht="14.25" x14ac:dyDescent="0.2"/>
    <row r="841" s="7" customFormat="1" ht="14.25" x14ac:dyDescent="0.2"/>
    <row r="842" s="7" customFormat="1" ht="14.25" x14ac:dyDescent="0.2"/>
    <row r="843" s="7" customFormat="1" ht="14.25" x14ac:dyDescent="0.2"/>
    <row r="844" s="7" customFormat="1" ht="14.25" x14ac:dyDescent="0.2"/>
    <row r="845" s="7" customFormat="1" ht="14.25" x14ac:dyDescent="0.2"/>
    <row r="846" s="7" customFormat="1" ht="14.25" x14ac:dyDescent="0.2"/>
    <row r="847" s="7" customFormat="1" ht="14.25" x14ac:dyDescent="0.2"/>
    <row r="848" s="7" customFormat="1" ht="14.25" x14ac:dyDescent="0.2"/>
    <row r="849" s="7" customFormat="1" ht="14.25" x14ac:dyDescent="0.2"/>
    <row r="850" s="7" customFormat="1" ht="14.25" x14ac:dyDescent="0.2"/>
    <row r="851" s="7" customFormat="1" ht="14.25" x14ac:dyDescent="0.2"/>
    <row r="852" s="7" customFormat="1" ht="14.25" x14ac:dyDescent="0.2"/>
    <row r="853" s="7" customFormat="1" ht="14.25" x14ac:dyDescent="0.2"/>
    <row r="854" s="7" customFormat="1" ht="14.25" x14ac:dyDescent="0.2"/>
    <row r="855" s="7" customFormat="1" ht="14.25" x14ac:dyDescent="0.2"/>
    <row r="856" s="7" customFormat="1" ht="14.25" x14ac:dyDescent="0.2"/>
    <row r="857" s="7" customFormat="1" ht="14.25" x14ac:dyDescent="0.2"/>
    <row r="858" s="7" customFormat="1" ht="14.25" x14ac:dyDescent="0.2"/>
    <row r="859" s="7" customFormat="1" ht="14.25" x14ac:dyDescent="0.2"/>
    <row r="860" s="7" customFormat="1" ht="14.25" x14ac:dyDescent="0.2"/>
    <row r="861" s="7" customFormat="1" ht="14.25" x14ac:dyDescent="0.2"/>
    <row r="862" s="7" customFormat="1" ht="14.25" x14ac:dyDescent="0.2"/>
    <row r="863" s="7" customFormat="1" ht="14.25" x14ac:dyDescent="0.2"/>
    <row r="864" s="7" customFormat="1" ht="14.25" x14ac:dyDescent="0.2"/>
    <row r="865" s="7" customFormat="1" ht="14.25" x14ac:dyDescent="0.2"/>
    <row r="866" s="7" customFormat="1" ht="14.25" x14ac:dyDescent="0.2"/>
    <row r="867" s="7" customFormat="1" ht="14.25" x14ac:dyDescent="0.2"/>
    <row r="868" s="7" customFormat="1" ht="14.25" x14ac:dyDescent="0.2"/>
    <row r="869" s="7" customFormat="1" ht="14.25" x14ac:dyDescent="0.2"/>
    <row r="870" s="7" customFormat="1" ht="14.25" x14ac:dyDescent="0.2"/>
    <row r="871" s="7" customFormat="1" ht="14.25" x14ac:dyDescent="0.2"/>
    <row r="872" s="7" customFormat="1" ht="14.25" x14ac:dyDescent="0.2"/>
    <row r="873" s="7" customFormat="1" ht="14.25" x14ac:dyDescent="0.2"/>
    <row r="874" s="7" customFormat="1" ht="14.25" x14ac:dyDescent="0.2"/>
    <row r="875" s="7" customFormat="1" ht="14.25" x14ac:dyDescent="0.2"/>
    <row r="876" s="7" customFormat="1" ht="14.25" x14ac:dyDescent="0.2"/>
    <row r="877" s="7" customFormat="1" ht="14.25" x14ac:dyDescent="0.2"/>
    <row r="878" s="7" customFormat="1" ht="14.25" x14ac:dyDescent="0.2"/>
    <row r="879" s="7" customFormat="1" ht="14.25" x14ac:dyDescent="0.2"/>
    <row r="880" s="7" customFormat="1" ht="14.25" x14ac:dyDescent="0.2"/>
    <row r="881" s="7" customFormat="1" ht="14.25" x14ac:dyDescent="0.2"/>
    <row r="882" s="7" customFormat="1" ht="14.25" x14ac:dyDescent="0.2"/>
    <row r="883" s="7" customFormat="1" ht="14.25" x14ac:dyDescent="0.2"/>
    <row r="884" s="7" customFormat="1" ht="14.25" x14ac:dyDescent="0.2"/>
    <row r="885" s="7" customFormat="1" ht="14.25" x14ac:dyDescent="0.2"/>
    <row r="886" s="7" customFormat="1" ht="14.25" x14ac:dyDescent="0.2"/>
    <row r="887" s="7" customFormat="1" ht="14.25" x14ac:dyDescent="0.2"/>
    <row r="888" s="7" customFormat="1" ht="14.25" x14ac:dyDescent="0.2"/>
    <row r="889" s="7" customFormat="1" ht="14.25" x14ac:dyDescent="0.2"/>
    <row r="890" s="7" customFormat="1" ht="14.25" x14ac:dyDescent="0.2"/>
    <row r="891" s="7" customFormat="1" ht="14.25" x14ac:dyDescent="0.2"/>
    <row r="892" s="7" customFormat="1" ht="14.25" x14ac:dyDescent="0.2"/>
    <row r="893" s="7" customFormat="1" ht="14.25" x14ac:dyDescent="0.2"/>
    <row r="894" s="7" customFormat="1" ht="14.25" x14ac:dyDescent="0.2"/>
    <row r="895" s="7" customFormat="1" ht="14.25" x14ac:dyDescent="0.2"/>
    <row r="896" s="7" customFormat="1" ht="14.25" x14ac:dyDescent="0.2"/>
    <row r="897" s="7" customFormat="1" ht="14.25" x14ac:dyDescent="0.2"/>
    <row r="898" s="7" customFormat="1" ht="14.25" x14ac:dyDescent="0.2"/>
    <row r="899" s="7" customFormat="1" ht="14.25" x14ac:dyDescent="0.2"/>
    <row r="900" s="7" customFormat="1" ht="14.25" x14ac:dyDescent="0.2"/>
    <row r="901" s="7" customFormat="1" ht="14.25" x14ac:dyDescent="0.2"/>
    <row r="902" s="7" customFormat="1" ht="14.25" x14ac:dyDescent="0.2"/>
    <row r="903" s="7" customFormat="1" ht="14.25" x14ac:dyDescent="0.2"/>
    <row r="904" s="7" customFormat="1" ht="14.25" x14ac:dyDescent="0.2"/>
    <row r="905" s="7" customFormat="1" ht="14.25" x14ac:dyDescent="0.2"/>
    <row r="906" s="7" customFormat="1" ht="14.25" x14ac:dyDescent="0.2"/>
    <row r="907" s="7" customFormat="1" ht="14.25" x14ac:dyDescent="0.2"/>
    <row r="908" s="7" customFormat="1" ht="14.25" x14ac:dyDescent="0.2"/>
    <row r="909" s="7" customFormat="1" ht="14.25" x14ac:dyDescent="0.2"/>
    <row r="910" s="7" customFormat="1" ht="14.25" x14ac:dyDescent="0.2"/>
    <row r="911" s="7" customFormat="1" ht="14.25" x14ac:dyDescent="0.2"/>
    <row r="912" s="7" customFormat="1" ht="14.25" x14ac:dyDescent="0.2"/>
    <row r="913" s="7" customFormat="1" ht="14.25" x14ac:dyDescent="0.2"/>
    <row r="914" s="7" customFormat="1" ht="14.25" x14ac:dyDescent="0.2"/>
    <row r="915" s="7" customFormat="1" ht="14.25" x14ac:dyDescent="0.2"/>
    <row r="916" s="7" customFormat="1" ht="14.25" x14ac:dyDescent="0.2"/>
    <row r="917" s="7" customFormat="1" ht="14.25" x14ac:dyDescent="0.2"/>
    <row r="918" s="7" customFormat="1" ht="14.25" x14ac:dyDescent="0.2"/>
    <row r="919" s="7" customFormat="1" ht="14.25" x14ac:dyDescent="0.2"/>
    <row r="920" s="7" customFormat="1" ht="14.25" x14ac:dyDescent="0.2"/>
    <row r="921" s="7" customFormat="1" ht="14.25" x14ac:dyDescent="0.2"/>
    <row r="922" s="7" customFormat="1" ht="14.25" x14ac:dyDescent="0.2"/>
    <row r="923" s="7" customFormat="1" ht="14.25" x14ac:dyDescent="0.2"/>
    <row r="924" s="7" customFormat="1" ht="14.25" x14ac:dyDescent="0.2"/>
    <row r="925" s="7" customFormat="1" ht="14.25" x14ac:dyDescent="0.2"/>
    <row r="926" s="7" customFormat="1" ht="14.25" x14ac:dyDescent="0.2"/>
    <row r="927" s="7" customFormat="1" ht="14.25" x14ac:dyDescent="0.2"/>
    <row r="928" s="7" customFormat="1" ht="14.25" x14ac:dyDescent="0.2"/>
    <row r="929" s="7" customFormat="1" ht="14.25" x14ac:dyDescent="0.2"/>
    <row r="930" s="7" customFormat="1" ht="14.25" x14ac:dyDescent="0.2"/>
    <row r="931" s="7" customFormat="1" ht="14.25" x14ac:dyDescent="0.2"/>
    <row r="932" s="7" customFormat="1" ht="14.25" x14ac:dyDescent="0.2"/>
    <row r="933" s="7" customFormat="1" ht="14.25" x14ac:dyDescent="0.2"/>
    <row r="934" s="7" customFormat="1" ht="14.25" x14ac:dyDescent="0.2"/>
    <row r="935" s="7" customFormat="1" ht="14.25" x14ac:dyDescent="0.2"/>
    <row r="936" s="7" customFormat="1" ht="14.25" x14ac:dyDescent="0.2"/>
    <row r="937" s="7" customFormat="1" ht="14.25" x14ac:dyDescent="0.2"/>
    <row r="938" s="7" customFormat="1" ht="14.25" x14ac:dyDescent="0.2"/>
    <row r="939" s="7" customFormat="1" ht="14.25" x14ac:dyDescent="0.2"/>
    <row r="940" s="7" customFormat="1" ht="14.25" x14ac:dyDescent="0.2"/>
    <row r="941" s="7" customFormat="1" ht="14.25" x14ac:dyDescent="0.2"/>
    <row r="942" s="7" customFormat="1" ht="14.25" x14ac:dyDescent="0.2"/>
    <row r="943" s="7" customFormat="1" ht="14.25" x14ac:dyDescent="0.2"/>
    <row r="944" s="7" customFormat="1" ht="14.25" x14ac:dyDescent="0.2"/>
    <row r="945" s="7" customFormat="1" ht="14.25" x14ac:dyDescent="0.2"/>
    <row r="946" s="7" customFormat="1" ht="14.25" x14ac:dyDescent="0.2"/>
    <row r="947" s="7" customFormat="1" ht="14.25" x14ac:dyDescent="0.2"/>
    <row r="948" s="7" customFormat="1" ht="14.25" x14ac:dyDescent="0.2"/>
    <row r="949" s="7" customFormat="1" ht="14.25" x14ac:dyDescent="0.2"/>
    <row r="950" s="7" customFormat="1" ht="14.25" x14ac:dyDescent="0.2"/>
    <row r="951" s="7" customFormat="1" ht="14.25" x14ac:dyDescent="0.2"/>
    <row r="952" s="7" customFormat="1" ht="14.25" x14ac:dyDescent="0.2"/>
    <row r="953" s="7" customFormat="1" ht="14.25" x14ac:dyDescent="0.2"/>
    <row r="954" s="7" customFormat="1" ht="14.25" x14ac:dyDescent="0.2"/>
    <row r="955" s="7" customFormat="1" ht="14.25" x14ac:dyDescent="0.2"/>
    <row r="956" s="7" customFormat="1" ht="14.25" x14ac:dyDescent="0.2"/>
    <row r="957" s="7" customFormat="1" ht="14.25" x14ac:dyDescent="0.2"/>
    <row r="958" s="7" customFormat="1" ht="14.25" x14ac:dyDescent="0.2"/>
    <row r="959" s="7" customFormat="1" ht="14.25" x14ac:dyDescent="0.2"/>
    <row r="960" s="7" customFormat="1" ht="14.25" x14ac:dyDescent="0.2"/>
    <row r="961" s="7" customFormat="1" ht="14.25" x14ac:dyDescent="0.2"/>
    <row r="962" s="7" customFormat="1" ht="14.25" x14ac:dyDescent="0.2"/>
    <row r="963" s="7" customFormat="1" ht="14.25" x14ac:dyDescent="0.2"/>
    <row r="964" s="7" customFormat="1" ht="14.25" x14ac:dyDescent="0.2"/>
    <row r="965" s="7" customFormat="1" ht="14.25" x14ac:dyDescent="0.2"/>
    <row r="966" s="7" customFormat="1" ht="14.25" x14ac:dyDescent="0.2"/>
    <row r="967" s="7" customFormat="1" ht="14.25" x14ac:dyDescent="0.2"/>
    <row r="968" s="7" customFormat="1" ht="14.25" x14ac:dyDescent="0.2"/>
    <row r="969" s="7" customFormat="1" ht="14.25" x14ac:dyDescent="0.2"/>
    <row r="970" s="7" customFormat="1" ht="14.25" x14ac:dyDescent="0.2"/>
    <row r="971" s="7" customFormat="1" ht="14.25" x14ac:dyDescent="0.2"/>
    <row r="972" s="7" customFormat="1" ht="14.25" x14ac:dyDescent="0.2"/>
    <row r="973" s="7" customFormat="1" ht="14.25" x14ac:dyDescent="0.2"/>
    <row r="974" s="7" customFormat="1" ht="14.25" x14ac:dyDescent="0.2"/>
    <row r="975" s="7" customFormat="1" ht="14.25" x14ac:dyDescent="0.2"/>
    <row r="976" s="7" customFormat="1" ht="14.25" x14ac:dyDescent="0.2"/>
    <row r="977" s="7" customFormat="1" ht="14.25" x14ac:dyDescent="0.2"/>
    <row r="978" s="7" customFormat="1" ht="14.25" x14ac:dyDescent="0.2"/>
    <row r="979" s="7" customFormat="1" ht="14.25" x14ac:dyDescent="0.2"/>
    <row r="980" s="7" customFormat="1" ht="14.25" x14ac:dyDescent="0.2"/>
    <row r="981" s="7" customFormat="1" ht="14.25" x14ac:dyDescent="0.2"/>
    <row r="982" s="7" customFormat="1" ht="14.25" x14ac:dyDescent="0.2"/>
    <row r="983" s="7" customFormat="1" ht="14.25" x14ac:dyDescent="0.2"/>
    <row r="984" s="7" customFormat="1" ht="14.25" x14ac:dyDescent="0.2"/>
    <row r="985" s="7" customFormat="1" ht="14.25" x14ac:dyDescent="0.2"/>
    <row r="986" s="7" customFormat="1" ht="14.25" x14ac:dyDescent="0.2"/>
    <row r="987" s="7" customFormat="1" ht="14.25" x14ac:dyDescent="0.2"/>
    <row r="988" s="7" customFormat="1" ht="14.25" x14ac:dyDescent="0.2"/>
    <row r="989" s="7" customFormat="1" ht="14.25" x14ac:dyDescent="0.2"/>
    <row r="990" s="7" customFormat="1" ht="14.25" x14ac:dyDescent="0.2"/>
    <row r="991" s="7" customFormat="1" ht="14.25" x14ac:dyDescent="0.2"/>
    <row r="992" s="7" customFormat="1" ht="14.25" x14ac:dyDescent="0.2"/>
    <row r="993" s="7" customFormat="1" ht="14.25" x14ac:dyDescent="0.2"/>
    <row r="994" s="7" customFormat="1" ht="14.25" x14ac:dyDescent="0.2"/>
    <row r="995" s="7" customFormat="1" ht="14.25" x14ac:dyDescent="0.2"/>
    <row r="996" s="7" customFormat="1" ht="14.25" x14ac:dyDescent="0.2"/>
    <row r="997" s="7" customFormat="1" ht="14.25" x14ac:dyDescent="0.2"/>
    <row r="998" s="7" customFormat="1" ht="14.25" x14ac:dyDescent="0.2"/>
    <row r="999" s="7" customFormat="1" ht="14.25" x14ac:dyDescent="0.2"/>
    <row r="1000" s="7" customFormat="1" ht="14.25" x14ac:dyDescent="0.2"/>
    <row r="1001" s="7" customFormat="1" ht="14.25" x14ac:dyDescent="0.2"/>
    <row r="1002" s="7" customFormat="1" ht="14.25" x14ac:dyDescent="0.2"/>
    <row r="1003" s="7" customFormat="1" ht="14.25" x14ac:dyDescent="0.2"/>
    <row r="1004" s="7" customFormat="1" ht="14.25" x14ac:dyDescent="0.2"/>
    <row r="1005" s="7" customFormat="1" ht="14.25" x14ac:dyDescent="0.2"/>
    <row r="1006" s="7" customFormat="1" ht="14.25" x14ac:dyDescent="0.2"/>
    <row r="1007" s="7" customFormat="1" ht="14.25" x14ac:dyDescent="0.2"/>
    <row r="1008" s="7" customFormat="1" ht="14.25" x14ac:dyDescent="0.2"/>
    <row r="1009" s="7" customFormat="1" ht="14.25" x14ac:dyDescent="0.2"/>
    <row r="1010" s="7" customFormat="1" ht="14.25" x14ac:dyDescent="0.2"/>
    <row r="1011" s="7" customFormat="1" ht="14.25" x14ac:dyDescent="0.2"/>
    <row r="1012" s="7" customFormat="1" ht="14.25" x14ac:dyDescent="0.2"/>
    <row r="1013" s="7" customFormat="1" ht="14.25" x14ac:dyDescent="0.2"/>
    <row r="1014" s="7" customFormat="1" ht="14.25" x14ac:dyDescent="0.2"/>
    <row r="1015" s="7" customFormat="1" ht="14.25" x14ac:dyDescent="0.2"/>
    <row r="1016" s="7" customFormat="1" ht="14.25" x14ac:dyDescent="0.2"/>
    <row r="1017" s="7" customFormat="1" ht="14.25" x14ac:dyDescent="0.2"/>
    <row r="1018" s="7" customFormat="1" ht="14.25" x14ac:dyDescent="0.2"/>
    <row r="1019" s="7" customFormat="1" ht="14.25" x14ac:dyDescent="0.2"/>
    <row r="1020" s="7" customFormat="1" ht="14.25" x14ac:dyDescent="0.2"/>
    <row r="1021" s="7" customFormat="1" ht="14.25" x14ac:dyDescent="0.2"/>
    <row r="1022" s="7" customFormat="1" ht="14.25" x14ac:dyDescent="0.2"/>
    <row r="1023" s="7" customFormat="1" ht="14.25" x14ac:dyDescent="0.2"/>
    <row r="1024" s="7" customFormat="1" ht="14.25" x14ac:dyDescent="0.2"/>
    <row r="1025" s="7" customFormat="1" ht="14.25" x14ac:dyDescent="0.2"/>
    <row r="1026" s="7" customFormat="1" ht="14.25" x14ac:dyDescent="0.2"/>
    <row r="1027" s="7" customFormat="1" ht="14.25" x14ac:dyDescent="0.2"/>
    <row r="1028" s="7" customFormat="1" ht="14.25" x14ac:dyDescent="0.2"/>
    <row r="1029" s="7" customFormat="1" ht="14.25" x14ac:dyDescent="0.2"/>
    <row r="1030" s="7" customFormat="1" ht="14.25" x14ac:dyDescent="0.2"/>
    <row r="1031" s="7" customFormat="1" ht="14.25" x14ac:dyDescent="0.2"/>
    <row r="1032" s="7" customFormat="1" ht="14.25" x14ac:dyDescent="0.2"/>
    <row r="1033" s="7" customFormat="1" ht="14.25" x14ac:dyDescent="0.2"/>
    <row r="1034" s="7" customFormat="1" ht="14.25" x14ac:dyDescent="0.2"/>
    <row r="1035" s="7" customFormat="1" ht="14.25" x14ac:dyDescent="0.2"/>
    <row r="1036" s="7" customFormat="1" ht="14.25" x14ac:dyDescent="0.2"/>
    <row r="1037" s="7" customFormat="1" ht="14.25" x14ac:dyDescent="0.2"/>
    <row r="1038" s="7" customFormat="1" ht="14.25" x14ac:dyDescent="0.2"/>
    <row r="1039" s="7" customFormat="1" ht="14.25" x14ac:dyDescent="0.2"/>
    <row r="1040" s="7" customFormat="1" ht="14.25" x14ac:dyDescent="0.2"/>
    <row r="1041" s="7" customFormat="1" ht="14.25" x14ac:dyDescent="0.2"/>
    <row r="1042" s="7" customFormat="1" ht="14.25" x14ac:dyDescent="0.2"/>
    <row r="1043" s="7" customFormat="1" ht="14.25" x14ac:dyDescent="0.2"/>
    <row r="1044" s="7" customFormat="1" ht="14.25" x14ac:dyDescent="0.2"/>
    <row r="1045" s="7" customFormat="1" ht="14.25" x14ac:dyDescent="0.2"/>
    <row r="1046" s="7" customFormat="1" ht="14.25" x14ac:dyDescent="0.2"/>
    <row r="1047" s="7" customFormat="1" ht="14.25" x14ac:dyDescent="0.2"/>
    <row r="1048" s="7" customFormat="1" ht="14.25" x14ac:dyDescent="0.2"/>
    <row r="1049" s="7" customFormat="1" ht="14.25" x14ac:dyDescent="0.2"/>
    <row r="1050" s="7" customFormat="1" ht="14.25" x14ac:dyDescent="0.2"/>
    <row r="1051" s="7" customFormat="1" ht="14.25" x14ac:dyDescent="0.2"/>
    <row r="1052" s="7" customFormat="1" ht="14.25" x14ac:dyDescent="0.2"/>
    <row r="1053" s="7" customFormat="1" ht="14.25" x14ac:dyDescent="0.2"/>
    <row r="1054" s="7" customFormat="1" ht="14.25" x14ac:dyDescent="0.2"/>
    <row r="1055" s="7" customFormat="1" ht="14.25" x14ac:dyDescent="0.2"/>
    <row r="1056" s="7" customFormat="1" ht="14.25" x14ac:dyDescent="0.2"/>
    <row r="1057" s="7" customFormat="1" ht="14.25" x14ac:dyDescent="0.2"/>
    <row r="1058" s="7" customFormat="1" ht="14.25" x14ac:dyDescent="0.2"/>
    <row r="1059" s="7" customFormat="1" ht="14.25" x14ac:dyDescent="0.2"/>
    <row r="1060" s="7" customFormat="1" ht="14.25" x14ac:dyDescent="0.2"/>
    <row r="1061" s="7" customFormat="1" ht="14.25" x14ac:dyDescent="0.2"/>
    <row r="1062" s="7" customFormat="1" ht="14.25" x14ac:dyDescent="0.2"/>
    <row r="1063" s="7" customFormat="1" ht="14.25" x14ac:dyDescent="0.2"/>
    <row r="1064" s="7" customFormat="1" ht="14.25" x14ac:dyDescent="0.2"/>
    <row r="1065" s="7" customFormat="1" ht="14.25" x14ac:dyDescent="0.2"/>
    <row r="1066" s="7" customFormat="1" ht="14.25" x14ac:dyDescent="0.2"/>
    <row r="1067" s="7" customFormat="1" ht="14.25" x14ac:dyDescent="0.2"/>
    <row r="1068" s="7" customFormat="1" ht="14.25" x14ac:dyDescent="0.2"/>
    <row r="1069" s="7" customFormat="1" ht="14.25" x14ac:dyDescent="0.2"/>
    <row r="1070" s="7" customFormat="1" ht="14.25" x14ac:dyDescent="0.2"/>
    <row r="1071" s="7" customFormat="1" ht="14.25" x14ac:dyDescent="0.2"/>
    <row r="1072" s="7" customFormat="1" ht="14.25" x14ac:dyDescent="0.2"/>
    <row r="1073" s="7" customFormat="1" ht="14.25" x14ac:dyDescent="0.2"/>
    <row r="1074" s="7" customFormat="1" ht="14.25" x14ac:dyDescent="0.2"/>
    <row r="1075" s="7" customFormat="1" ht="14.25" x14ac:dyDescent="0.2"/>
    <row r="1076" s="7" customFormat="1" ht="14.25" x14ac:dyDescent="0.2"/>
    <row r="1077" s="7" customFormat="1" ht="14.25" x14ac:dyDescent="0.2"/>
    <row r="1078" s="7" customFormat="1" ht="14.25" x14ac:dyDescent="0.2"/>
    <row r="1079" s="7" customFormat="1" ht="14.25" x14ac:dyDescent="0.2"/>
    <row r="1080" s="7" customFormat="1" ht="14.25" x14ac:dyDescent="0.2"/>
    <row r="1081" s="7" customFormat="1" ht="14.25" x14ac:dyDescent="0.2"/>
    <row r="1082" s="7" customFormat="1" ht="14.25" x14ac:dyDescent="0.2"/>
    <row r="1083" s="7" customFormat="1" ht="14.25" x14ac:dyDescent="0.2"/>
    <row r="1084" s="7" customFormat="1" ht="14.25" x14ac:dyDescent="0.2"/>
    <row r="1085" s="7" customFormat="1" ht="14.25" x14ac:dyDescent="0.2"/>
    <row r="1086" s="7" customFormat="1" ht="14.25" x14ac:dyDescent="0.2"/>
    <row r="1087" s="7" customFormat="1" ht="14.25" x14ac:dyDescent="0.2"/>
    <row r="1088" s="7" customFormat="1" ht="14.25" x14ac:dyDescent="0.2"/>
    <row r="1089" s="7" customFormat="1" ht="14.25" x14ac:dyDescent="0.2"/>
    <row r="1090" s="7" customFormat="1" ht="14.25" x14ac:dyDescent="0.2"/>
    <row r="1091" s="7" customFormat="1" ht="14.25" x14ac:dyDescent="0.2"/>
    <row r="1092" s="7" customFormat="1" ht="14.25" x14ac:dyDescent="0.2"/>
    <row r="1093" s="7" customFormat="1" ht="14.25" x14ac:dyDescent="0.2"/>
    <row r="1094" s="7" customFormat="1" ht="14.25" x14ac:dyDescent="0.2"/>
    <row r="1095" s="7" customFormat="1" ht="14.25" x14ac:dyDescent="0.2"/>
    <row r="1096" s="7" customFormat="1" ht="14.25" x14ac:dyDescent="0.2"/>
    <row r="1097" s="7" customFormat="1" ht="14.25" x14ac:dyDescent="0.2"/>
    <row r="1098" s="7" customFormat="1" ht="14.25" x14ac:dyDescent="0.2"/>
    <row r="1099" s="7" customFormat="1" ht="14.25" x14ac:dyDescent="0.2"/>
    <row r="1100" s="7" customFormat="1" ht="14.25" x14ac:dyDescent="0.2"/>
    <row r="1101" s="7" customFormat="1" ht="14.25" x14ac:dyDescent="0.2"/>
    <row r="1102" s="7" customFormat="1" ht="14.25" x14ac:dyDescent="0.2"/>
    <row r="1103" s="7" customFormat="1" ht="14.25" x14ac:dyDescent="0.2"/>
    <row r="1104" s="7" customFormat="1" ht="14.25" x14ac:dyDescent="0.2"/>
    <row r="1105" s="7" customFormat="1" ht="14.25" x14ac:dyDescent="0.2"/>
    <row r="1106" s="7" customFormat="1" ht="14.25" x14ac:dyDescent="0.2"/>
    <row r="1107" s="7" customFormat="1" ht="14.25" x14ac:dyDescent="0.2"/>
    <row r="1108" s="7" customFormat="1" ht="14.25" x14ac:dyDescent="0.2"/>
    <row r="1109" s="7" customFormat="1" ht="14.25" x14ac:dyDescent="0.2"/>
    <row r="1110" s="7" customFormat="1" ht="14.25" x14ac:dyDescent="0.2"/>
    <row r="1111" s="7" customFormat="1" ht="14.25" x14ac:dyDescent="0.2"/>
    <row r="1112" s="7" customFormat="1" ht="14.25" x14ac:dyDescent="0.2"/>
    <row r="1113" s="7" customFormat="1" ht="14.25" x14ac:dyDescent="0.2"/>
    <row r="1114" s="7" customFormat="1" ht="14.25" x14ac:dyDescent="0.2"/>
    <row r="1115" s="7" customFormat="1" ht="14.25" x14ac:dyDescent="0.2"/>
    <row r="1116" s="7" customFormat="1" ht="14.25" x14ac:dyDescent="0.2"/>
    <row r="1117" s="7" customFormat="1" ht="14.25" x14ac:dyDescent="0.2"/>
    <row r="1118" s="7" customFormat="1" ht="14.25" x14ac:dyDescent="0.2"/>
    <row r="1119" s="7" customFormat="1" ht="14.25" x14ac:dyDescent="0.2"/>
    <row r="1120" s="7" customFormat="1" ht="14.25" x14ac:dyDescent="0.2"/>
    <row r="1121" s="7" customFormat="1" ht="14.25" x14ac:dyDescent="0.2"/>
    <row r="1122" s="7" customFormat="1" ht="14.25" x14ac:dyDescent="0.2"/>
    <row r="1123" s="7" customFormat="1" ht="14.25" x14ac:dyDescent="0.2"/>
    <row r="1124" s="7" customFormat="1" ht="14.25" x14ac:dyDescent="0.2"/>
    <row r="1125" s="7" customFormat="1" ht="14.25" x14ac:dyDescent="0.2"/>
    <row r="1126" s="7" customFormat="1" ht="14.25" x14ac:dyDescent="0.2"/>
    <row r="1127" s="7" customFormat="1" ht="14.25" x14ac:dyDescent="0.2"/>
    <row r="1128" s="7" customFormat="1" ht="14.25" x14ac:dyDescent="0.2"/>
    <row r="1129" s="7" customFormat="1" ht="14.25" x14ac:dyDescent="0.2"/>
    <row r="1130" s="7" customFormat="1" ht="14.25" x14ac:dyDescent="0.2"/>
    <row r="1131" s="7" customFormat="1" ht="14.25" x14ac:dyDescent="0.2"/>
    <row r="1132" s="7" customFormat="1" ht="14.25" x14ac:dyDescent="0.2"/>
    <row r="1133" s="7" customFormat="1" ht="14.25" x14ac:dyDescent="0.2"/>
    <row r="1134" s="7" customFormat="1" ht="14.25" x14ac:dyDescent="0.2"/>
    <row r="1135" s="7" customFormat="1" ht="14.25" x14ac:dyDescent="0.2"/>
    <row r="1136" s="7" customFormat="1" ht="14.25" x14ac:dyDescent="0.2"/>
    <row r="1137" s="7" customFormat="1" ht="14.25" x14ac:dyDescent="0.2"/>
    <row r="1138" s="7" customFormat="1" ht="14.25" x14ac:dyDescent="0.2"/>
    <row r="1139" s="7" customFormat="1" ht="14.25" x14ac:dyDescent="0.2"/>
    <row r="1140" s="7" customFormat="1" ht="14.25" x14ac:dyDescent="0.2"/>
    <row r="1141" s="7" customFormat="1" ht="14.25" x14ac:dyDescent="0.2"/>
    <row r="1142" s="7" customFormat="1" ht="14.25" x14ac:dyDescent="0.2"/>
    <row r="1143" s="7" customFormat="1" ht="14.25" x14ac:dyDescent="0.2"/>
    <row r="1144" s="7" customFormat="1" ht="14.25" x14ac:dyDescent="0.2"/>
    <row r="1145" s="7" customFormat="1" ht="14.25" x14ac:dyDescent="0.2"/>
    <row r="1146" s="7" customFormat="1" ht="14.25" x14ac:dyDescent="0.2"/>
    <row r="1147" s="7" customFormat="1" ht="14.25" x14ac:dyDescent="0.2"/>
    <row r="1148" s="7" customFormat="1" ht="14.25" x14ac:dyDescent="0.2"/>
    <row r="1149" s="7" customFormat="1" ht="14.25" x14ac:dyDescent="0.2"/>
    <row r="1150" s="7" customFormat="1" ht="14.25" x14ac:dyDescent="0.2"/>
    <row r="1151" s="7" customFormat="1" ht="14.25" x14ac:dyDescent="0.2"/>
    <row r="1152" s="7" customFormat="1" ht="14.25" x14ac:dyDescent="0.2"/>
    <row r="1153" s="7" customFormat="1" ht="14.25" x14ac:dyDescent="0.2"/>
    <row r="1154" s="7" customFormat="1" ht="14.25" x14ac:dyDescent="0.2"/>
    <row r="1155" s="7" customFormat="1" ht="14.25" x14ac:dyDescent="0.2"/>
    <row r="1156" s="7" customFormat="1" ht="14.25" x14ac:dyDescent="0.2"/>
    <row r="1157" s="7" customFormat="1" ht="14.25" x14ac:dyDescent="0.2"/>
    <row r="1158" s="7" customFormat="1" ht="14.25" x14ac:dyDescent="0.2"/>
    <row r="1159" s="7" customFormat="1" ht="14.25" x14ac:dyDescent="0.2"/>
    <row r="1160" s="7" customFormat="1" ht="14.25" x14ac:dyDescent="0.2"/>
    <row r="1161" s="7" customFormat="1" ht="14.25" x14ac:dyDescent="0.2"/>
    <row r="1162" s="7" customFormat="1" ht="14.25" x14ac:dyDescent="0.2"/>
    <row r="1163" s="7" customFormat="1" ht="14.25" x14ac:dyDescent="0.2"/>
    <row r="1164" s="7" customFormat="1" ht="14.25" x14ac:dyDescent="0.2"/>
    <row r="1165" s="7" customFormat="1" ht="14.25" x14ac:dyDescent="0.2"/>
    <row r="1166" s="7" customFormat="1" ht="14.25" x14ac:dyDescent="0.2"/>
    <row r="1167" s="7" customFormat="1" ht="14.25" x14ac:dyDescent="0.2"/>
    <row r="1168" s="7" customFormat="1" ht="14.25" x14ac:dyDescent="0.2"/>
    <row r="1169" s="7" customFormat="1" ht="14.25" x14ac:dyDescent="0.2"/>
    <row r="1170" s="7" customFormat="1" ht="14.25" x14ac:dyDescent="0.2"/>
    <row r="1171" s="7" customFormat="1" ht="14.25" x14ac:dyDescent="0.2"/>
    <row r="1172" s="7" customFormat="1" ht="14.25" x14ac:dyDescent="0.2"/>
    <row r="1173" s="7" customFormat="1" ht="14.25" x14ac:dyDescent="0.2"/>
    <row r="1174" s="7" customFormat="1" ht="14.25" x14ac:dyDescent="0.2"/>
    <row r="1175" s="7" customFormat="1" ht="14.25" x14ac:dyDescent="0.2"/>
    <row r="1176" s="7" customFormat="1" ht="14.25" x14ac:dyDescent="0.2"/>
    <row r="1177" s="7" customFormat="1" ht="14.25" x14ac:dyDescent="0.2"/>
    <row r="1178" s="7" customFormat="1" ht="14.25" x14ac:dyDescent="0.2"/>
    <row r="1179" s="7" customFormat="1" ht="14.25" x14ac:dyDescent="0.2"/>
    <row r="1180" s="7" customFormat="1" ht="14.25" x14ac:dyDescent="0.2"/>
    <row r="1181" s="7" customFormat="1" ht="14.25" x14ac:dyDescent="0.2"/>
    <row r="1182" s="7" customFormat="1" ht="14.25" x14ac:dyDescent="0.2"/>
    <row r="1183" s="7" customFormat="1" ht="14.25" x14ac:dyDescent="0.2"/>
    <row r="1184" s="7" customFormat="1" ht="14.25" x14ac:dyDescent="0.2"/>
    <row r="1185" s="7" customFormat="1" ht="14.25" x14ac:dyDescent="0.2"/>
    <row r="1186" s="7" customFormat="1" ht="14.25" x14ac:dyDescent="0.2"/>
    <row r="1187" s="7" customFormat="1" ht="14.25" x14ac:dyDescent="0.2"/>
    <row r="1188" s="7" customFormat="1" ht="14.25" x14ac:dyDescent="0.2"/>
    <row r="1189" s="7" customFormat="1" ht="14.25" x14ac:dyDescent="0.2"/>
    <row r="1190" s="7" customFormat="1" ht="14.25" x14ac:dyDescent="0.2"/>
    <row r="1191" s="7" customFormat="1" ht="14.25" x14ac:dyDescent="0.2"/>
    <row r="1192" s="7" customFormat="1" ht="14.25" x14ac:dyDescent="0.2"/>
    <row r="1193" s="7" customFormat="1" ht="14.25" x14ac:dyDescent="0.2"/>
    <row r="1194" s="7" customFormat="1" ht="14.25" x14ac:dyDescent="0.2"/>
    <row r="1195" s="7" customFormat="1" ht="14.25" x14ac:dyDescent="0.2"/>
    <row r="1196" s="7" customFormat="1" ht="14.25" x14ac:dyDescent="0.2"/>
    <row r="1197" s="7" customFormat="1" ht="14.25" x14ac:dyDescent="0.2"/>
    <row r="1198" s="7" customFormat="1" ht="14.25" x14ac:dyDescent="0.2"/>
    <row r="1199" s="7" customFormat="1" ht="14.25" x14ac:dyDescent="0.2"/>
    <row r="1200" s="7" customFormat="1" ht="14.25" x14ac:dyDescent="0.2"/>
    <row r="1201" s="7" customFormat="1" ht="14.25" x14ac:dyDescent="0.2"/>
    <row r="1202" s="7" customFormat="1" ht="14.25" x14ac:dyDescent="0.2"/>
    <row r="1203" s="7" customFormat="1" ht="14.25" x14ac:dyDescent="0.2"/>
    <row r="1204" s="7" customFormat="1" ht="14.25" x14ac:dyDescent="0.2"/>
    <row r="1205" s="7" customFormat="1" ht="14.25" x14ac:dyDescent="0.2"/>
    <row r="1206" s="7" customFormat="1" ht="14.25" x14ac:dyDescent="0.2"/>
    <row r="1207" s="7" customFormat="1" ht="14.25" x14ac:dyDescent="0.2"/>
    <row r="1208" s="7" customFormat="1" ht="14.25" x14ac:dyDescent="0.2"/>
    <row r="1209" s="7" customFormat="1" ht="14.25" x14ac:dyDescent="0.2"/>
    <row r="1210" s="7" customFormat="1" ht="14.25" x14ac:dyDescent="0.2"/>
    <row r="1211" s="7" customFormat="1" ht="14.25" x14ac:dyDescent="0.2"/>
    <row r="1212" s="7" customFormat="1" ht="14.25" x14ac:dyDescent="0.2"/>
    <row r="1213" s="7" customFormat="1" ht="14.25" x14ac:dyDescent="0.2"/>
    <row r="1214" s="7" customFormat="1" ht="14.25" x14ac:dyDescent="0.2"/>
    <row r="1215" s="7" customFormat="1" ht="14.25" x14ac:dyDescent="0.2"/>
    <row r="1216" s="7" customFormat="1" ht="14.25" x14ac:dyDescent="0.2"/>
    <row r="1217" s="7" customFormat="1" ht="14.25" x14ac:dyDescent="0.2"/>
    <row r="1218" s="7" customFormat="1" ht="14.25" x14ac:dyDescent="0.2"/>
    <row r="1219" s="7" customFormat="1" ht="14.25" x14ac:dyDescent="0.2"/>
    <row r="1220" s="7" customFormat="1" ht="14.25" x14ac:dyDescent="0.2"/>
    <row r="1221" s="7" customFormat="1" ht="14.25" x14ac:dyDescent="0.2"/>
    <row r="1222" s="7" customFormat="1" ht="14.25" x14ac:dyDescent="0.2"/>
    <row r="1223" s="7" customFormat="1" ht="14.25" x14ac:dyDescent="0.2"/>
    <row r="1224" s="7" customFormat="1" ht="14.25" x14ac:dyDescent="0.2"/>
    <row r="1225" s="7" customFormat="1" ht="14.25" x14ac:dyDescent="0.2"/>
    <row r="1226" s="7" customFormat="1" ht="14.25" x14ac:dyDescent="0.2"/>
    <row r="1227" s="7" customFormat="1" ht="14.25" x14ac:dyDescent="0.2"/>
    <row r="1228" s="7" customFormat="1" ht="14.25" x14ac:dyDescent="0.2"/>
    <row r="1229" s="7" customFormat="1" ht="14.25" x14ac:dyDescent="0.2"/>
    <row r="1230" s="7" customFormat="1" ht="14.25" x14ac:dyDescent="0.2"/>
    <row r="1231" s="7" customFormat="1" ht="14.25" x14ac:dyDescent="0.2"/>
    <row r="1232" s="7" customFormat="1" ht="14.25" x14ac:dyDescent="0.2"/>
    <row r="1233" s="7" customFormat="1" ht="14.25" x14ac:dyDescent="0.2"/>
    <row r="1234" s="7" customFormat="1" ht="14.25" x14ac:dyDescent="0.2"/>
    <row r="1235" s="7" customFormat="1" ht="14.25" x14ac:dyDescent="0.2"/>
    <row r="1236" s="7" customFormat="1" ht="14.25" x14ac:dyDescent="0.2"/>
    <row r="1237" s="7" customFormat="1" ht="14.25" x14ac:dyDescent="0.2"/>
    <row r="1238" s="7" customFormat="1" ht="14.25" x14ac:dyDescent="0.2"/>
    <row r="1239" s="7" customFormat="1" ht="14.25" x14ac:dyDescent="0.2"/>
    <row r="1240" s="7" customFormat="1" ht="14.25" x14ac:dyDescent="0.2"/>
    <row r="1241" s="7" customFormat="1" ht="14.25" x14ac:dyDescent="0.2"/>
    <row r="1242" s="7" customFormat="1" ht="14.25" x14ac:dyDescent="0.2"/>
    <row r="1243" s="7" customFormat="1" ht="14.25" x14ac:dyDescent="0.2"/>
    <row r="1244" s="7" customFormat="1" ht="14.25" x14ac:dyDescent="0.2"/>
    <row r="1245" s="7" customFormat="1" ht="14.25" x14ac:dyDescent="0.2"/>
    <row r="1246" s="7" customFormat="1" ht="14.25" x14ac:dyDescent="0.2"/>
    <row r="1247" s="7" customFormat="1" ht="14.25" x14ac:dyDescent="0.2"/>
    <row r="1248" s="7" customFormat="1" ht="14.25" x14ac:dyDescent="0.2"/>
    <row r="1249" s="7" customFormat="1" ht="14.25" x14ac:dyDescent="0.2"/>
    <row r="1250" s="7" customFormat="1" ht="14.25" x14ac:dyDescent="0.2"/>
    <row r="1251" s="7" customFormat="1" ht="14.25" x14ac:dyDescent="0.2"/>
    <row r="1252" s="7" customFormat="1" ht="14.25" x14ac:dyDescent="0.2"/>
    <row r="1253" s="7" customFormat="1" ht="14.25" x14ac:dyDescent="0.2"/>
    <row r="1254" s="7" customFormat="1" ht="14.25" x14ac:dyDescent="0.2"/>
    <row r="1255" s="7" customFormat="1" ht="14.25" x14ac:dyDescent="0.2"/>
    <row r="1256" s="7" customFormat="1" ht="14.25" x14ac:dyDescent="0.2"/>
    <row r="1257" s="7" customFormat="1" ht="14.25" x14ac:dyDescent="0.2"/>
    <row r="1258" s="7" customFormat="1" ht="14.25" x14ac:dyDescent="0.2"/>
    <row r="1259" s="7" customFormat="1" ht="14.25" x14ac:dyDescent="0.2"/>
    <row r="1260" s="7" customFormat="1" ht="14.25" x14ac:dyDescent="0.2"/>
    <row r="1261" s="7" customFormat="1" ht="14.25" x14ac:dyDescent="0.2"/>
    <row r="1262" s="7" customFormat="1" ht="14.25" x14ac:dyDescent="0.2"/>
    <row r="1263" s="7" customFormat="1" ht="14.25" x14ac:dyDescent="0.2"/>
    <row r="1264" s="7" customFormat="1" ht="14.25" x14ac:dyDescent="0.2"/>
    <row r="1265" s="7" customFormat="1" ht="14.25" x14ac:dyDescent="0.2"/>
    <row r="1266" s="7" customFormat="1" ht="14.25" x14ac:dyDescent="0.2"/>
    <row r="1267" s="7" customFormat="1" ht="14.25" x14ac:dyDescent="0.2"/>
    <row r="1268" s="7" customFormat="1" ht="14.25" x14ac:dyDescent="0.2"/>
    <row r="1269" s="7" customFormat="1" ht="14.25" x14ac:dyDescent="0.2"/>
    <row r="1270" s="7" customFormat="1" ht="14.25" x14ac:dyDescent="0.2"/>
    <row r="1271" s="7" customFormat="1" ht="14.25" x14ac:dyDescent="0.2"/>
    <row r="1272" s="7" customFormat="1" ht="14.25" x14ac:dyDescent="0.2"/>
    <row r="1273" s="7" customFormat="1" ht="14.25" x14ac:dyDescent="0.2"/>
    <row r="1274" s="7" customFormat="1" ht="14.25" x14ac:dyDescent="0.2"/>
    <row r="1275" s="7" customFormat="1" ht="14.25" x14ac:dyDescent="0.2"/>
    <row r="1276" s="7" customFormat="1" ht="14.25" x14ac:dyDescent="0.2"/>
    <row r="1277" s="7" customFormat="1" ht="14.25" x14ac:dyDescent="0.2"/>
    <row r="1278" s="7" customFormat="1" ht="14.25" x14ac:dyDescent="0.2"/>
    <row r="1279" s="7" customFormat="1" ht="14.25" x14ac:dyDescent="0.2"/>
    <row r="1280" s="7" customFormat="1" ht="14.25" x14ac:dyDescent="0.2"/>
    <row r="1281" s="7" customFormat="1" ht="14.25" x14ac:dyDescent="0.2"/>
    <row r="1282" s="7" customFormat="1" ht="14.25" x14ac:dyDescent="0.2"/>
    <row r="1283" s="7" customFormat="1" ht="14.25" x14ac:dyDescent="0.2"/>
    <row r="1284" s="7" customFormat="1" ht="14.25" x14ac:dyDescent="0.2"/>
    <row r="1285" s="7" customFormat="1" ht="14.25" x14ac:dyDescent="0.2"/>
    <row r="1286" s="7" customFormat="1" ht="14.25" x14ac:dyDescent="0.2"/>
    <row r="1287" s="7" customFormat="1" ht="14.25" x14ac:dyDescent="0.2"/>
    <row r="1288" s="7" customFormat="1" ht="14.25" x14ac:dyDescent="0.2"/>
    <row r="1289" s="7" customFormat="1" ht="14.25" x14ac:dyDescent="0.2"/>
    <row r="1290" s="7" customFormat="1" ht="14.25" x14ac:dyDescent="0.2"/>
    <row r="1291" s="7" customFormat="1" ht="14.25" x14ac:dyDescent="0.2"/>
    <row r="1292" s="7" customFormat="1" ht="14.25" x14ac:dyDescent="0.2"/>
    <row r="1293" s="7" customFormat="1" ht="14.25" x14ac:dyDescent="0.2"/>
    <row r="1294" s="7" customFormat="1" ht="14.25" x14ac:dyDescent="0.2"/>
    <row r="1295" s="7" customFormat="1" ht="14.25" x14ac:dyDescent="0.2"/>
    <row r="1296" s="7" customFormat="1" ht="14.25" x14ac:dyDescent="0.2"/>
    <row r="1297" s="7" customFormat="1" ht="14.25" x14ac:dyDescent="0.2"/>
    <row r="1298" s="7" customFormat="1" ht="14.25" x14ac:dyDescent="0.2"/>
    <row r="1299" s="7" customFormat="1" ht="14.25" x14ac:dyDescent="0.2"/>
    <row r="1300" s="7" customFormat="1" ht="14.25" x14ac:dyDescent="0.2"/>
    <row r="1301" s="7" customFormat="1" ht="14.25" x14ac:dyDescent="0.2"/>
    <row r="1302" s="7" customFormat="1" ht="14.25" x14ac:dyDescent="0.2"/>
    <row r="1303" s="7" customFormat="1" ht="14.25" x14ac:dyDescent="0.2"/>
    <row r="1304" s="7" customFormat="1" ht="14.25" x14ac:dyDescent="0.2"/>
    <row r="1305" s="7" customFormat="1" ht="14.25" x14ac:dyDescent="0.2"/>
    <row r="1306" s="7" customFormat="1" ht="14.25" x14ac:dyDescent="0.2"/>
    <row r="1307" s="7" customFormat="1" ht="14.25" x14ac:dyDescent="0.2"/>
    <row r="1308" s="7" customFormat="1" ht="14.25" x14ac:dyDescent="0.2"/>
    <row r="1309" s="7" customFormat="1" ht="14.25" x14ac:dyDescent="0.2"/>
    <row r="1310" s="7" customFormat="1" ht="14.25" x14ac:dyDescent="0.2"/>
    <row r="1311" s="7" customFormat="1" ht="14.25" x14ac:dyDescent="0.2"/>
    <row r="1312" s="7" customFormat="1" ht="14.25" x14ac:dyDescent="0.2"/>
    <row r="1313" s="7" customFormat="1" ht="14.25" x14ac:dyDescent="0.2"/>
    <row r="1314" s="7" customFormat="1" ht="14.25" x14ac:dyDescent="0.2"/>
    <row r="1315" s="7" customFormat="1" ht="14.25" x14ac:dyDescent="0.2"/>
    <row r="1316" s="7" customFormat="1" ht="14.25" x14ac:dyDescent="0.2"/>
    <row r="1317" s="7" customFormat="1" ht="14.25" x14ac:dyDescent="0.2"/>
    <row r="1318" s="7" customFormat="1" ht="14.25" x14ac:dyDescent="0.2"/>
    <row r="1319" s="7" customFormat="1" ht="14.25" x14ac:dyDescent="0.2"/>
    <row r="1320" s="7" customFormat="1" ht="14.25" x14ac:dyDescent="0.2"/>
    <row r="1321" s="7" customFormat="1" ht="14.25" x14ac:dyDescent="0.2"/>
    <row r="1322" s="7" customFormat="1" ht="14.25" x14ac:dyDescent="0.2"/>
    <row r="1323" s="7" customFormat="1" ht="14.25" x14ac:dyDescent="0.2"/>
    <row r="1324" s="7" customFormat="1" ht="14.25" x14ac:dyDescent="0.2"/>
    <row r="1325" s="7" customFormat="1" ht="14.25" x14ac:dyDescent="0.2"/>
    <row r="1326" s="7" customFormat="1" ht="14.25" x14ac:dyDescent="0.2"/>
    <row r="1327" s="7" customFormat="1" ht="14.25" x14ac:dyDescent="0.2"/>
    <row r="1328" s="7" customFormat="1" ht="14.25" x14ac:dyDescent="0.2"/>
    <row r="1329" s="7" customFormat="1" ht="14.25" x14ac:dyDescent="0.2"/>
    <row r="1330" s="7" customFormat="1" ht="14.25" x14ac:dyDescent="0.2"/>
    <row r="1331" s="7" customFormat="1" ht="14.25" x14ac:dyDescent="0.2"/>
    <row r="1332" s="7" customFormat="1" ht="14.25" x14ac:dyDescent="0.2"/>
    <row r="1333" s="7" customFormat="1" ht="14.25" x14ac:dyDescent="0.2"/>
    <row r="1334" s="7" customFormat="1" ht="14.25" x14ac:dyDescent="0.2"/>
    <row r="1335" s="7" customFormat="1" ht="14.25" x14ac:dyDescent="0.2"/>
    <row r="1336" s="7" customFormat="1" ht="14.25" x14ac:dyDescent="0.2"/>
    <row r="1337" s="7" customFormat="1" ht="14.25" x14ac:dyDescent="0.2"/>
    <row r="1338" s="7" customFormat="1" ht="14.25" x14ac:dyDescent="0.2"/>
    <row r="1339" s="7" customFormat="1" ht="14.25" x14ac:dyDescent="0.2"/>
    <row r="1340" s="7" customFormat="1" ht="14.25" x14ac:dyDescent="0.2"/>
    <row r="1341" s="7" customFormat="1" ht="14.25" x14ac:dyDescent="0.2"/>
    <row r="1342" s="7" customFormat="1" ht="14.25" x14ac:dyDescent="0.2"/>
    <row r="1343" s="7" customFormat="1" ht="14.25" x14ac:dyDescent="0.2"/>
    <row r="1344" s="7" customFormat="1" ht="14.25" x14ac:dyDescent="0.2"/>
    <row r="1345" s="7" customFormat="1" ht="14.25" x14ac:dyDescent="0.2"/>
    <row r="1346" s="7" customFormat="1" ht="14.25" x14ac:dyDescent="0.2"/>
    <row r="1347" s="7" customFormat="1" ht="14.25" x14ac:dyDescent="0.2"/>
    <row r="1348" s="7" customFormat="1" ht="14.25" x14ac:dyDescent="0.2"/>
    <row r="1349" s="7" customFormat="1" ht="14.25" x14ac:dyDescent="0.2"/>
    <row r="1350" s="7" customFormat="1" ht="14.25" x14ac:dyDescent="0.2"/>
    <row r="1351" s="7" customFormat="1" ht="14.25" x14ac:dyDescent="0.2"/>
    <row r="1352" s="7" customFormat="1" ht="14.25" x14ac:dyDescent="0.2"/>
    <row r="1353" s="7" customFormat="1" ht="14.25" x14ac:dyDescent="0.2"/>
    <row r="1354" s="7" customFormat="1" ht="14.25" x14ac:dyDescent="0.2"/>
    <row r="1355" s="7" customFormat="1" ht="14.25" x14ac:dyDescent="0.2"/>
    <row r="1356" s="7" customFormat="1" ht="14.25" x14ac:dyDescent="0.2"/>
    <row r="1357" s="7" customFormat="1" ht="14.25" x14ac:dyDescent="0.2"/>
    <row r="1358" s="7" customFormat="1" ht="14.25" x14ac:dyDescent="0.2"/>
    <row r="1359" s="7" customFormat="1" ht="14.25" x14ac:dyDescent="0.2"/>
    <row r="1360" s="7" customFormat="1" ht="14.25" x14ac:dyDescent="0.2"/>
    <row r="1361" s="7" customFormat="1" ht="14.25" x14ac:dyDescent="0.2"/>
    <row r="1362" s="7" customFormat="1" ht="14.25" x14ac:dyDescent="0.2"/>
    <row r="1363" s="7" customFormat="1" ht="14.25" x14ac:dyDescent="0.2"/>
    <row r="1364" s="7" customFormat="1" ht="14.25" x14ac:dyDescent="0.2"/>
    <row r="1365" s="7" customFormat="1" ht="14.25" x14ac:dyDescent="0.2"/>
    <row r="1366" s="7" customFormat="1" ht="14.25" x14ac:dyDescent="0.2"/>
    <row r="1367" s="7" customFormat="1" ht="14.25" x14ac:dyDescent="0.2"/>
    <row r="1368" s="7" customFormat="1" ht="14.25" x14ac:dyDescent="0.2"/>
    <row r="1369" s="7" customFormat="1" ht="14.25" x14ac:dyDescent="0.2"/>
    <row r="1370" s="7" customFormat="1" ht="14.25" x14ac:dyDescent="0.2"/>
    <row r="1371" s="7" customFormat="1" ht="14.25" x14ac:dyDescent="0.2"/>
    <row r="1372" s="7" customFormat="1" ht="14.25" x14ac:dyDescent="0.2"/>
    <row r="1373" s="7" customFormat="1" ht="14.25" x14ac:dyDescent="0.2"/>
    <row r="1374" s="7" customFormat="1" ht="14.25" x14ac:dyDescent="0.2"/>
    <row r="1375" s="7" customFormat="1" ht="14.25" x14ac:dyDescent="0.2"/>
    <row r="1376" s="7" customFormat="1" ht="14.25" x14ac:dyDescent="0.2"/>
    <row r="1377" s="7" customFormat="1" ht="14.25" x14ac:dyDescent="0.2"/>
    <row r="1378" s="7" customFormat="1" ht="14.25" x14ac:dyDescent="0.2"/>
    <row r="1379" s="7" customFormat="1" ht="14.25" x14ac:dyDescent="0.2"/>
    <row r="1380" s="7" customFormat="1" ht="14.25" x14ac:dyDescent="0.2"/>
    <row r="1381" s="7" customFormat="1" ht="14.25" x14ac:dyDescent="0.2"/>
    <row r="1382" s="7" customFormat="1" ht="14.25" x14ac:dyDescent="0.2"/>
    <row r="1383" s="7" customFormat="1" ht="14.25" x14ac:dyDescent="0.2"/>
    <row r="1384" s="7" customFormat="1" ht="14.25" x14ac:dyDescent="0.2"/>
    <row r="1385" s="7" customFormat="1" ht="14.25" x14ac:dyDescent="0.2"/>
    <row r="1386" s="7" customFormat="1" ht="14.25" x14ac:dyDescent="0.2"/>
    <row r="1387" s="7" customFormat="1" ht="14.25" x14ac:dyDescent="0.2"/>
    <row r="1388" s="7" customFormat="1" ht="14.25" x14ac:dyDescent="0.2"/>
    <row r="1389" s="7" customFormat="1" ht="14.25" x14ac:dyDescent="0.2"/>
    <row r="1390" s="7" customFormat="1" ht="14.25" x14ac:dyDescent="0.2"/>
    <row r="1391" s="7" customFormat="1" ht="14.25" x14ac:dyDescent="0.2"/>
    <row r="1392" s="7" customFormat="1" ht="14.25" x14ac:dyDescent="0.2"/>
    <row r="1393" s="7" customFormat="1" ht="14.25" x14ac:dyDescent="0.2"/>
    <row r="1394" s="7" customFormat="1" ht="14.25" x14ac:dyDescent="0.2"/>
    <row r="1395" s="7" customFormat="1" ht="14.25" x14ac:dyDescent="0.2"/>
    <row r="1396" s="7" customFormat="1" ht="14.25" x14ac:dyDescent="0.2"/>
    <row r="1397" s="7" customFormat="1" ht="14.25" x14ac:dyDescent="0.2"/>
    <row r="1398" s="7" customFormat="1" ht="14.25" x14ac:dyDescent="0.2"/>
    <row r="1399" s="7" customFormat="1" ht="14.25" x14ac:dyDescent="0.2"/>
    <row r="1400" s="7" customFormat="1" ht="14.25" x14ac:dyDescent="0.2"/>
    <row r="1401" s="7" customFormat="1" ht="14.25" x14ac:dyDescent="0.2"/>
    <row r="1402" s="7" customFormat="1" ht="14.25" x14ac:dyDescent="0.2"/>
    <row r="1403" s="7" customFormat="1" ht="14.25" x14ac:dyDescent="0.2"/>
    <row r="1404" s="7" customFormat="1" ht="14.25" x14ac:dyDescent="0.2"/>
    <row r="1405" s="7" customFormat="1" ht="14.25" x14ac:dyDescent="0.2"/>
    <row r="1406" s="7" customFormat="1" ht="14.25" x14ac:dyDescent="0.2"/>
    <row r="1407" s="7" customFormat="1" ht="14.25" x14ac:dyDescent="0.2"/>
    <row r="1408" s="7" customFormat="1" ht="14.25" x14ac:dyDescent="0.2"/>
    <row r="1409" s="7" customFormat="1" ht="14.25" x14ac:dyDescent="0.2"/>
    <row r="1410" s="7" customFormat="1" ht="14.25" x14ac:dyDescent="0.2"/>
    <row r="1411" s="7" customFormat="1" ht="14.25" x14ac:dyDescent="0.2"/>
    <row r="1412" s="7" customFormat="1" ht="14.25" x14ac:dyDescent="0.2"/>
    <row r="1413" s="7" customFormat="1" ht="14.25" x14ac:dyDescent="0.2"/>
    <row r="1414" s="7" customFormat="1" ht="14.25" x14ac:dyDescent="0.2"/>
    <row r="1415" s="7" customFormat="1" ht="14.25" x14ac:dyDescent="0.2"/>
    <row r="1416" s="7" customFormat="1" ht="14.25" x14ac:dyDescent="0.2"/>
    <row r="1417" s="7" customFormat="1" ht="14.25" x14ac:dyDescent="0.2"/>
    <row r="1418" s="7" customFormat="1" ht="14.25" x14ac:dyDescent="0.2"/>
    <row r="1419" s="7" customFormat="1" ht="14.25" x14ac:dyDescent="0.2"/>
    <row r="1420" s="7" customFormat="1" ht="14.25" x14ac:dyDescent="0.2"/>
    <row r="1421" s="7" customFormat="1" ht="14.25" x14ac:dyDescent="0.2"/>
    <row r="1422" s="7" customFormat="1" ht="14.25" x14ac:dyDescent="0.2"/>
    <row r="1423" s="7" customFormat="1" ht="14.25" x14ac:dyDescent="0.2"/>
    <row r="1424" s="7" customFormat="1" ht="14.25" x14ac:dyDescent="0.2"/>
    <row r="1425" s="7" customFormat="1" ht="14.25" x14ac:dyDescent="0.2"/>
    <row r="1426" s="7" customFormat="1" ht="14.25" x14ac:dyDescent="0.2"/>
    <row r="1427" s="7" customFormat="1" ht="14.25" x14ac:dyDescent="0.2"/>
    <row r="1428" s="7" customFormat="1" ht="14.25" x14ac:dyDescent="0.2"/>
    <row r="1429" s="7" customFormat="1" ht="14.25" x14ac:dyDescent="0.2"/>
    <row r="1430" s="7" customFormat="1" ht="14.25" x14ac:dyDescent="0.2"/>
    <row r="1431" s="7" customFormat="1" ht="14.25" x14ac:dyDescent="0.2"/>
    <row r="1432" s="7" customFormat="1" ht="14.25" x14ac:dyDescent="0.2"/>
    <row r="1433" s="7" customFormat="1" ht="14.25" x14ac:dyDescent="0.2"/>
    <row r="1434" s="7" customFormat="1" ht="14.25" x14ac:dyDescent="0.2"/>
    <row r="1435" s="7" customFormat="1" ht="14.25" x14ac:dyDescent="0.2"/>
    <row r="1436" s="7" customFormat="1" ht="14.25" x14ac:dyDescent="0.2"/>
    <row r="1437" s="7" customFormat="1" ht="14.25" x14ac:dyDescent="0.2"/>
    <row r="1438" s="7" customFormat="1" ht="14.25" x14ac:dyDescent="0.2"/>
    <row r="1439" s="7" customFormat="1" ht="14.25" x14ac:dyDescent="0.2"/>
    <row r="1440" s="7" customFormat="1" ht="14.25" x14ac:dyDescent="0.2"/>
    <row r="1441" s="7" customFormat="1" ht="14.25" x14ac:dyDescent="0.2"/>
    <row r="1442" s="7" customFormat="1" ht="14.25" x14ac:dyDescent="0.2"/>
    <row r="1443" s="7" customFormat="1" ht="14.25" x14ac:dyDescent="0.2"/>
    <row r="1444" s="7" customFormat="1" ht="14.25" x14ac:dyDescent="0.2"/>
    <row r="1445" s="7" customFormat="1" ht="14.25" x14ac:dyDescent="0.2"/>
    <row r="1446" s="7" customFormat="1" ht="14.25" x14ac:dyDescent="0.2"/>
    <row r="1447" s="7" customFormat="1" ht="14.25" x14ac:dyDescent="0.2"/>
    <row r="1448" s="7" customFormat="1" ht="14.25" x14ac:dyDescent="0.2"/>
    <row r="1449" s="7" customFormat="1" ht="14.25" x14ac:dyDescent="0.2"/>
    <row r="1450" s="7" customFormat="1" ht="14.25" x14ac:dyDescent="0.2"/>
    <row r="1451" s="7" customFormat="1" ht="14.25" x14ac:dyDescent="0.2"/>
    <row r="1452" s="7" customFormat="1" ht="14.25" x14ac:dyDescent="0.2"/>
    <row r="1453" s="7" customFormat="1" ht="14.25" x14ac:dyDescent="0.2"/>
    <row r="1454" s="7" customFormat="1" ht="14.25" x14ac:dyDescent="0.2"/>
    <row r="1455" s="7" customFormat="1" ht="14.25" x14ac:dyDescent="0.2"/>
    <row r="1456" s="7" customFormat="1" ht="14.25" x14ac:dyDescent="0.2"/>
    <row r="1457" s="7" customFormat="1" ht="14.25" x14ac:dyDescent="0.2"/>
    <row r="1458" s="7" customFormat="1" ht="14.25" x14ac:dyDescent="0.2"/>
    <row r="1459" s="7" customFormat="1" ht="14.25" x14ac:dyDescent="0.2"/>
    <row r="1460" s="7" customFormat="1" ht="14.25" x14ac:dyDescent="0.2"/>
    <row r="1461" s="7" customFormat="1" ht="14.25" x14ac:dyDescent="0.2"/>
    <row r="1462" s="7" customFormat="1" ht="14.25" x14ac:dyDescent="0.2"/>
    <row r="1463" s="7" customFormat="1" ht="14.25" x14ac:dyDescent="0.2"/>
    <row r="1464" s="7" customFormat="1" ht="14.25" x14ac:dyDescent="0.2"/>
    <row r="1465" s="7" customFormat="1" ht="14.25" x14ac:dyDescent="0.2"/>
    <row r="1466" s="7" customFormat="1" ht="14.25" x14ac:dyDescent="0.2"/>
    <row r="1467" s="7" customFormat="1" ht="14.25" x14ac:dyDescent="0.2"/>
    <row r="1468" s="7" customFormat="1" ht="14.25" x14ac:dyDescent="0.2"/>
    <row r="1469" s="7" customFormat="1" ht="14.25" x14ac:dyDescent="0.2"/>
    <row r="1470" s="7" customFormat="1" ht="14.25" x14ac:dyDescent="0.2"/>
    <row r="1471" s="7" customFormat="1" ht="14.25" x14ac:dyDescent="0.2"/>
    <row r="1472" s="7" customFormat="1" ht="14.25" x14ac:dyDescent="0.2"/>
    <row r="1473" s="7" customFormat="1" ht="14.25" x14ac:dyDescent="0.2"/>
    <row r="1474" s="7" customFormat="1" ht="14.25" x14ac:dyDescent="0.2"/>
    <row r="1475" s="7" customFormat="1" ht="14.25" x14ac:dyDescent="0.2"/>
    <row r="1476" s="7" customFormat="1" ht="14.25" x14ac:dyDescent="0.2"/>
    <row r="1477" s="7" customFormat="1" ht="14.25" x14ac:dyDescent="0.2"/>
    <row r="1478" s="7" customFormat="1" ht="14.25" x14ac:dyDescent="0.2"/>
    <row r="1479" s="7" customFormat="1" ht="14.25" x14ac:dyDescent="0.2"/>
    <row r="1480" s="7" customFormat="1" ht="14.25" x14ac:dyDescent="0.2"/>
    <row r="1481" s="7" customFormat="1" ht="14.25" x14ac:dyDescent="0.2"/>
    <row r="1482" s="7" customFormat="1" ht="14.25" x14ac:dyDescent="0.2"/>
    <row r="1483" s="7" customFormat="1" ht="14.25" x14ac:dyDescent="0.2"/>
    <row r="1484" s="7" customFormat="1" ht="14.25" x14ac:dyDescent="0.2"/>
    <row r="1485" s="7" customFormat="1" ht="14.25" x14ac:dyDescent="0.2"/>
    <row r="1486" s="7" customFormat="1" ht="14.25" x14ac:dyDescent="0.2"/>
    <row r="1487" s="7" customFormat="1" ht="14.25" x14ac:dyDescent="0.2"/>
    <row r="1488" s="7" customFormat="1" ht="14.25" x14ac:dyDescent="0.2"/>
    <row r="1489" s="7" customFormat="1" ht="14.25" x14ac:dyDescent="0.2"/>
    <row r="1490" s="7" customFormat="1" ht="14.25" x14ac:dyDescent="0.2"/>
    <row r="1491" s="7" customFormat="1" ht="14.25" x14ac:dyDescent="0.2"/>
    <row r="1492" s="7" customFormat="1" ht="14.25" x14ac:dyDescent="0.2"/>
    <row r="1493" s="7" customFormat="1" ht="14.25" x14ac:dyDescent="0.2"/>
    <row r="1494" s="7" customFormat="1" ht="14.25" x14ac:dyDescent="0.2"/>
    <row r="1495" s="7" customFormat="1" ht="14.25" x14ac:dyDescent="0.2"/>
    <row r="1496" s="7" customFormat="1" ht="14.25" x14ac:dyDescent="0.2"/>
    <row r="1497" s="7" customFormat="1" ht="14.25" x14ac:dyDescent="0.2"/>
    <row r="1498" s="7" customFormat="1" ht="14.25" x14ac:dyDescent="0.2"/>
    <row r="1499" s="7" customFormat="1" ht="14.25" x14ac:dyDescent="0.2"/>
    <row r="1500" s="7" customFormat="1" ht="14.25" x14ac:dyDescent="0.2"/>
    <row r="1501" s="7" customFormat="1" ht="14.25" x14ac:dyDescent="0.2"/>
    <row r="1502" s="7" customFormat="1" ht="14.25" x14ac:dyDescent="0.2"/>
    <row r="1503" s="7" customFormat="1" ht="14.25" x14ac:dyDescent="0.2"/>
    <row r="1504" s="7" customFormat="1" ht="14.25" x14ac:dyDescent="0.2"/>
    <row r="1505" s="7" customFormat="1" ht="14.25" x14ac:dyDescent="0.2"/>
    <row r="1506" s="7" customFormat="1" ht="14.25" x14ac:dyDescent="0.2"/>
    <row r="1507" s="7" customFormat="1" ht="14.25" x14ac:dyDescent="0.2"/>
    <row r="1508" s="7" customFormat="1" ht="14.25" x14ac:dyDescent="0.2"/>
    <row r="1509" s="7" customFormat="1" ht="14.25" x14ac:dyDescent="0.2"/>
    <row r="1510" s="7" customFormat="1" ht="14.25" x14ac:dyDescent="0.2"/>
    <row r="1511" s="7" customFormat="1" ht="14.25" x14ac:dyDescent="0.2"/>
    <row r="1512" s="7" customFormat="1" ht="14.25" x14ac:dyDescent="0.2"/>
    <row r="1513" s="7" customFormat="1" ht="14.25" x14ac:dyDescent="0.2"/>
    <row r="1514" s="7" customFormat="1" ht="14.25" x14ac:dyDescent="0.2"/>
    <row r="1515" s="7" customFormat="1" ht="14.25" x14ac:dyDescent="0.2"/>
    <row r="1516" s="7" customFormat="1" ht="14.25" x14ac:dyDescent="0.2"/>
    <row r="1517" s="7" customFormat="1" ht="14.25" x14ac:dyDescent="0.2"/>
    <row r="1518" s="7" customFormat="1" ht="14.25" x14ac:dyDescent="0.2"/>
    <row r="1519" s="7" customFormat="1" ht="14.25" x14ac:dyDescent="0.2"/>
    <row r="1520" s="7" customFormat="1" ht="14.25" x14ac:dyDescent="0.2"/>
    <row r="1521" s="7" customFormat="1" ht="14.25" x14ac:dyDescent="0.2"/>
    <row r="1522" s="7" customFormat="1" ht="14.25" x14ac:dyDescent="0.2"/>
    <row r="1523" s="7" customFormat="1" ht="14.25" x14ac:dyDescent="0.2"/>
    <row r="1524" s="7" customFormat="1" ht="14.25" x14ac:dyDescent="0.2"/>
    <row r="1525" s="7" customFormat="1" ht="14.25" x14ac:dyDescent="0.2"/>
    <row r="1526" s="7" customFormat="1" ht="14.25" x14ac:dyDescent="0.2"/>
    <row r="1527" s="7" customFormat="1" ht="14.25" x14ac:dyDescent="0.2"/>
    <row r="1528" s="7" customFormat="1" ht="14.25" x14ac:dyDescent="0.2"/>
    <row r="1529" s="7" customFormat="1" ht="14.25" x14ac:dyDescent="0.2"/>
    <row r="1530" s="7" customFormat="1" ht="14.25" x14ac:dyDescent="0.2"/>
    <row r="1531" s="7" customFormat="1" ht="14.25" x14ac:dyDescent="0.2"/>
    <row r="1532" s="7" customFormat="1" ht="14.25" x14ac:dyDescent="0.2"/>
    <row r="1533" s="7" customFormat="1" ht="14.25" x14ac:dyDescent="0.2"/>
    <row r="1534" s="7" customFormat="1" ht="14.25" x14ac:dyDescent="0.2"/>
    <row r="1535" s="7" customFormat="1" ht="14.25" x14ac:dyDescent="0.2"/>
    <row r="1536" s="7" customFormat="1" ht="14.25" x14ac:dyDescent="0.2"/>
    <row r="1537" s="7" customFormat="1" ht="14.25" x14ac:dyDescent="0.2"/>
    <row r="1538" s="7" customFormat="1" ht="14.25" x14ac:dyDescent="0.2"/>
    <row r="1539" s="7" customFormat="1" ht="14.25" x14ac:dyDescent="0.2"/>
    <row r="1540" s="7" customFormat="1" ht="14.25" x14ac:dyDescent="0.2"/>
    <row r="1541" s="7" customFormat="1" ht="14.25" x14ac:dyDescent="0.2"/>
    <row r="1542" s="7" customFormat="1" ht="14.25" x14ac:dyDescent="0.2"/>
    <row r="1543" s="7" customFormat="1" ht="14.25" x14ac:dyDescent="0.2"/>
    <row r="1544" s="7" customFormat="1" ht="14.25" x14ac:dyDescent="0.2"/>
    <row r="1545" s="7" customFormat="1" ht="14.25" x14ac:dyDescent="0.2"/>
    <row r="1546" s="7" customFormat="1" ht="14.25" x14ac:dyDescent="0.2"/>
    <row r="1547" s="7" customFormat="1" ht="14.25" x14ac:dyDescent="0.2"/>
    <row r="1548" s="7" customFormat="1" ht="14.25" x14ac:dyDescent="0.2"/>
    <row r="1549" s="7" customFormat="1" ht="14.25" x14ac:dyDescent="0.2"/>
    <row r="1550" s="7" customFormat="1" ht="14.25" x14ac:dyDescent="0.2"/>
    <row r="1551" s="7" customFormat="1" ht="14.25" x14ac:dyDescent="0.2"/>
    <row r="1552" s="7" customFormat="1" ht="14.25" x14ac:dyDescent="0.2"/>
    <row r="1553" s="7" customFormat="1" ht="14.25" x14ac:dyDescent="0.2"/>
    <row r="1554" s="7" customFormat="1" ht="14.25" x14ac:dyDescent="0.2"/>
    <row r="1555" s="7" customFormat="1" ht="14.25" x14ac:dyDescent="0.2"/>
    <row r="1556" s="7" customFormat="1" ht="14.25" x14ac:dyDescent="0.2"/>
    <row r="1557" s="7" customFormat="1" ht="14.25" x14ac:dyDescent="0.2"/>
    <row r="1558" s="7" customFormat="1" ht="14.25" x14ac:dyDescent="0.2"/>
    <row r="1559" s="7" customFormat="1" ht="14.25" x14ac:dyDescent="0.2"/>
    <row r="1560" s="7" customFormat="1" ht="14.25" x14ac:dyDescent="0.2"/>
    <row r="1561" s="7" customFormat="1" ht="14.25" x14ac:dyDescent="0.2"/>
    <row r="1562" s="7" customFormat="1" ht="14.25" x14ac:dyDescent="0.2"/>
    <row r="1563" s="7" customFormat="1" ht="14.25" x14ac:dyDescent="0.2"/>
    <row r="1564" s="7" customFormat="1" ht="14.25" x14ac:dyDescent="0.2"/>
    <row r="1565" s="7" customFormat="1" ht="14.25" x14ac:dyDescent="0.2"/>
    <row r="1566" s="7" customFormat="1" ht="14.25" x14ac:dyDescent="0.2"/>
    <row r="1567" s="7" customFormat="1" ht="14.25" x14ac:dyDescent="0.2"/>
    <row r="1568" s="7" customFormat="1" ht="14.25" x14ac:dyDescent="0.2"/>
    <row r="1569" s="7" customFormat="1" ht="14.25" x14ac:dyDescent="0.2"/>
    <row r="1570" s="7" customFormat="1" ht="14.25" x14ac:dyDescent="0.2"/>
    <row r="1571" s="7" customFormat="1" ht="14.25" x14ac:dyDescent="0.2"/>
    <row r="1572" s="7" customFormat="1" ht="14.25" x14ac:dyDescent="0.2"/>
    <row r="1573" s="7" customFormat="1" ht="14.25" x14ac:dyDescent="0.2"/>
    <row r="1574" s="7" customFormat="1" ht="14.25" x14ac:dyDescent="0.2"/>
    <row r="1575" s="7" customFormat="1" ht="14.25" x14ac:dyDescent="0.2"/>
    <row r="1576" s="7" customFormat="1" ht="14.25" x14ac:dyDescent="0.2"/>
    <row r="1577" s="7" customFormat="1" ht="14.25" x14ac:dyDescent="0.2"/>
    <row r="1578" s="7" customFormat="1" ht="14.25" x14ac:dyDescent="0.2"/>
    <row r="1579" s="7" customFormat="1" ht="14.25" x14ac:dyDescent="0.2"/>
    <row r="1580" s="7" customFormat="1" ht="14.25" x14ac:dyDescent="0.2"/>
    <row r="1581" s="7" customFormat="1" ht="14.25" x14ac:dyDescent="0.2"/>
    <row r="1582" s="7" customFormat="1" ht="14.25" x14ac:dyDescent="0.2"/>
    <row r="1583" s="7" customFormat="1" ht="14.25" x14ac:dyDescent="0.2"/>
    <row r="1584" s="7" customFormat="1" ht="14.25" x14ac:dyDescent="0.2"/>
    <row r="1585" s="7" customFormat="1" ht="14.25" x14ac:dyDescent="0.2"/>
    <row r="1586" s="7" customFormat="1" ht="14.25" x14ac:dyDescent="0.2"/>
    <row r="1587" s="7" customFormat="1" ht="14.25" x14ac:dyDescent="0.2"/>
    <row r="1588" s="7" customFormat="1" ht="14.25" x14ac:dyDescent="0.2"/>
    <row r="1589" s="7" customFormat="1" ht="14.25" x14ac:dyDescent="0.2"/>
    <row r="1590" s="7" customFormat="1" ht="14.25" x14ac:dyDescent="0.2"/>
    <row r="1591" s="7" customFormat="1" ht="14.25" x14ac:dyDescent="0.2"/>
    <row r="1592" s="7" customFormat="1" ht="14.25" x14ac:dyDescent="0.2"/>
    <row r="1593" s="7" customFormat="1" ht="14.25" x14ac:dyDescent="0.2"/>
    <row r="1594" s="7" customFormat="1" ht="14.25" x14ac:dyDescent="0.2"/>
    <row r="1595" s="7" customFormat="1" ht="14.25" x14ac:dyDescent="0.2"/>
    <row r="1596" s="7" customFormat="1" ht="14.25" x14ac:dyDescent="0.2"/>
    <row r="1597" s="7" customFormat="1" ht="14.25" x14ac:dyDescent="0.2"/>
    <row r="1598" s="7" customFormat="1" ht="14.25" x14ac:dyDescent="0.2"/>
    <row r="1599" s="7" customFormat="1" ht="14.25" x14ac:dyDescent="0.2"/>
    <row r="1600" s="7" customFormat="1" ht="14.25" x14ac:dyDescent="0.2"/>
    <row r="1601" s="7" customFormat="1" ht="14.25" x14ac:dyDescent="0.2"/>
    <row r="1602" s="7" customFormat="1" ht="14.25" x14ac:dyDescent="0.2"/>
    <row r="1603" s="7" customFormat="1" ht="14.25" x14ac:dyDescent="0.2"/>
    <row r="1604" s="7" customFormat="1" ht="14.25" x14ac:dyDescent="0.2"/>
    <row r="1605" s="7" customFormat="1" ht="14.25" x14ac:dyDescent="0.2"/>
    <row r="1606" s="7" customFormat="1" ht="14.25" x14ac:dyDescent="0.2"/>
    <row r="1607" s="7" customFormat="1" ht="14.25" x14ac:dyDescent="0.2"/>
    <row r="1608" s="7" customFormat="1" ht="14.25" x14ac:dyDescent="0.2"/>
    <row r="1609" s="7" customFormat="1" ht="14.25" x14ac:dyDescent="0.2"/>
    <row r="1610" s="7" customFormat="1" ht="14.25" x14ac:dyDescent="0.2"/>
    <row r="1611" s="7" customFormat="1" ht="14.25" x14ac:dyDescent="0.2"/>
    <row r="1612" s="7" customFormat="1" ht="14.25" x14ac:dyDescent="0.2"/>
    <row r="1613" s="7" customFormat="1" ht="14.25" x14ac:dyDescent="0.2"/>
    <row r="1614" s="7" customFormat="1" ht="14.25" x14ac:dyDescent="0.2"/>
    <row r="1615" s="7" customFormat="1" ht="14.25" x14ac:dyDescent="0.2"/>
    <row r="1616" s="7" customFormat="1" ht="14.25" x14ac:dyDescent="0.2"/>
    <row r="1617" s="7" customFormat="1" ht="14.25" x14ac:dyDescent="0.2"/>
    <row r="1618" s="7" customFormat="1" ht="14.25" x14ac:dyDescent="0.2"/>
    <row r="1619" s="7" customFormat="1" ht="14.25" x14ac:dyDescent="0.2"/>
    <row r="1620" s="7" customFormat="1" ht="14.25" x14ac:dyDescent="0.2"/>
    <row r="1621" s="7" customFormat="1" ht="14.25" x14ac:dyDescent="0.2"/>
    <row r="1622" s="7" customFormat="1" ht="14.25" x14ac:dyDescent="0.2"/>
    <row r="1623" s="7" customFormat="1" ht="14.25" x14ac:dyDescent="0.2"/>
    <row r="1624" s="7" customFormat="1" ht="14.25" x14ac:dyDescent="0.2"/>
    <row r="1625" s="7" customFormat="1" ht="14.25" x14ac:dyDescent="0.2"/>
    <row r="1626" s="7" customFormat="1" ht="14.25" x14ac:dyDescent="0.2"/>
    <row r="1627" s="7" customFormat="1" ht="14.25" x14ac:dyDescent="0.2"/>
    <row r="1628" s="7" customFormat="1" ht="14.25" x14ac:dyDescent="0.2"/>
    <row r="1629" s="7" customFormat="1" ht="14.25" x14ac:dyDescent="0.2"/>
    <row r="1630" s="7" customFormat="1" ht="14.25" x14ac:dyDescent="0.2"/>
    <row r="1631" s="7" customFormat="1" ht="14.25" x14ac:dyDescent="0.2"/>
    <row r="1632" s="7" customFormat="1" ht="14.25" x14ac:dyDescent="0.2"/>
    <row r="1633" s="7" customFormat="1" ht="14.25" x14ac:dyDescent="0.2"/>
    <row r="1634" s="7" customFormat="1" ht="14.25" x14ac:dyDescent="0.2"/>
    <row r="1635" s="7" customFormat="1" ht="14.25" x14ac:dyDescent="0.2"/>
    <row r="1636" s="7" customFormat="1" ht="14.25" x14ac:dyDescent="0.2"/>
    <row r="1637" s="7" customFormat="1" ht="14.25" x14ac:dyDescent="0.2"/>
    <row r="1638" s="7" customFormat="1" ht="14.25" x14ac:dyDescent="0.2"/>
    <row r="1639" s="7" customFormat="1" ht="14.25" x14ac:dyDescent="0.2"/>
    <row r="1640" s="7" customFormat="1" ht="14.25" x14ac:dyDescent="0.2"/>
    <row r="1641" s="7" customFormat="1" ht="14.25" x14ac:dyDescent="0.2"/>
    <row r="1642" s="7" customFormat="1" ht="14.25" x14ac:dyDescent="0.2"/>
    <row r="1643" s="7" customFormat="1" ht="14.25" x14ac:dyDescent="0.2"/>
    <row r="1644" s="7" customFormat="1" ht="14.25" x14ac:dyDescent="0.2"/>
    <row r="1645" s="7" customFormat="1" ht="14.25" x14ac:dyDescent="0.2"/>
    <row r="1646" s="7" customFormat="1" ht="14.25" x14ac:dyDescent="0.2"/>
    <row r="1647" s="7" customFormat="1" ht="14.25" x14ac:dyDescent="0.2"/>
    <row r="1648" s="7" customFormat="1" ht="14.25" x14ac:dyDescent="0.2"/>
    <row r="1649" s="7" customFormat="1" ht="14.25" x14ac:dyDescent="0.2"/>
    <row r="1650" s="7" customFormat="1" ht="14.25" x14ac:dyDescent="0.2"/>
    <row r="1651" s="7" customFormat="1" ht="14.25" x14ac:dyDescent="0.2"/>
    <row r="1652" s="7" customFormat="1" ht="14.25" x14ac:dyDescent="0.2"/>
    <row r="1653" s="7" customFormat="1" ht="14.25" x14ac:dyDescent="0.2"/>
    <row r="1654" s="7" customFormat="1" ht="14.25" x14ac:dyDescent="0.2"/>
    <row r="1655" s="7" customFormat="1" ht="14.25" x14ac:dyDescent="0.2"/>
    <row r="1656" s="7" customFormat="1" ht="14.25" x14ac:dyDescent="0.2"/>
    <row r="1657" s="7" customFormat="1" ht="14.25" x14ac:dyDescent="0.2"/>
    <row r="1658" s="7" customFormat="1" ht="14.25" x14ac:dyDescent="0.2"/>
    <row r="1659" s="7" customFormat="1" ht="14.25" x14ac:dyDescent="0.2"/>
    <row r="1660" s="7" customFormat="1" ht="14.25" x14ac:dyDescent="0.2"/>
    <row r="1661" s="7" customFormat="1" ht="14.25" x14ac:dyDescent="0.2"/>
    <row r="1662" s="7" customFormat="1" ht="14.25" x14ac:dyDescent="0.2"/>
    <row r="1663" s="7" customFormat="1" ht="14.25" x14ac:dyDescent="0.2"/>
    <row r="1664" s="7" customFormat="1" ht="14.25" x14ac:dyDescent="0.2"/>
    <row r="1665" s="7" customFormat="1" ht="14.25" x14ac:dyDescent="0.2"/>
    <row r="1666" s="7" customFormat="1" ht="14.25" x14ac:dyDescent="0.2"/>
    <row r="1667" s="7" customFormat="1" ht="14.25" x14ac:dyDescent="0.2"/>
    <row r="1668" s="7" customFormat="1" ht="14.25" x14ac:dyDescent="0.2"/>
    <row r="1669" s="7" customFormat="1" ht="14.25" x14ac:dyDescent="0.2"/>
    <row r="1670" s="7" customFormat="1" ht="14.25" x14ac:dyDescent="0.2"/>
    <row r="1671" s="7" customFormat="1" ht="14.25" x14ac:dyDescent="0.2"/>
    <row r="1672" s="7" customFormat="1" ht="14.25" x14ac:dyDescent="0.2"/>
    <row r="1673" s="7" customFormat="1" ht="14.25" x14ac:dyDescent="0.2"/>
    <row r="1674" s="7" customFormat="1" ht="14.25" x14ac:dyDescent="0.2"/>
    <row r="1675" s="7" customFormat="1" ht="14.25" x14ac:dyDescent="0.2"/>
    <row r="1676" s="7" customFormat="1" ht="14.25" x14ac:dyDescent="0.2"/>
    <row r="1677" s="7" customFormat="1" ht="14.25" x14ac:dyDescent="0.2"/>
    <row r="1678" s="7" customFormat="1" ht="14.25" x14ac:dyDescent="0.2"/>
    <row r="1679" s="7" customFormat="1" ht="14.25" x14ac:dyDescent="0.2"/>
    <row r="1680" s="7" customFormat="1" ht="14.25" x14ac:dyDescent="0.2"/>
    <row r="1681" s="7" customFormat="1" ht="14.25" x14ac:dyDescent="0.2"/>
    <row r="1682" s="7" customFormat="1" ht="14.25" x14ac:dyDescent="0.2"/>
    <row r="1683" s="7" customFormat="1" ht="14.25" x14ac:dyDescent="0.2"/>
    <row r="1684" s="7" customFormat="1" ht="14.25" x14ac:dyDescent="0.2"/>
    <row r="1685" s="7" customFormat="1" ht="14.25" x14ac:dyDescent="0.2"/>
    <row r="1686" s="7" customFormat="1" ht="14.25" x14ac:dyDescent="0.2"/>
    <row r="1687" s="7" customFormat="1" ht="14.25" x14ac:dyDescent="0.2"/>
    <row r="1688" s="7" customFormat="1" ht="14.25" x14ac:dyDescent="0.2"/>
    <row r="1689" s="7" customFormat="1" ht="14.25" x14ac:dyDescent="0.2"/>
    <row r="1690" s="7" customFormat="1" ht="14.25" x14ac:dyDescent="0.2"/>
    <row r="1691" s="7" customFormat="1" ht="14.25" x14ac:dyDescent="0.2"/>
    <row r="1692" s="7" customFormat="1" ht="14.25" x14ac:dyDescent="0.2"/>
    <row r="1693" s="7" customFormat="1" ht="14.25" x14ac:dyDescent="0.2"/>
    <row r="1694" s="7" customFormat="1" ht="14.25" x14ac:dyDescent="0.2"/>
    <row r="1695" s="7" customFormat="1" ht="14.25" x14ac:dyDescent="0.2"/>
    <row r="1696" s="7" customFormat="1" ht="14.25" x14ac:dyDescent="0.2"/>
    <row r="1697" s="7" customFormat="1" ht="14.25" x14ac:dyDescent="0.2"/>
    <row r="1698" s="7" customFormat="1" ht="14.25" x14ac:dyDescent="0.2"/>
    <row r="1699" s="7" customFormat="1" ht="14.25" x14ac:dyDescent="0.2"/>
    <row r="1700" s="7" customFormat="1" ht="14.25" x14ac:dyDescent="0.2"/>
    <row r="1701" s="7" customFormat="1" ht="14.25" x14ac:dyDescent="0.2"/>
    <row r="1702" s="7" customFormat="1" ht="14.25" x14ac:dyDescent="0.2"/>
    <row r="1703" s="7" customFormat="1" ht="14.25" x14ac:dyDescent="0.2"/>
    <row r="1704" s="7" customFormat="1" ht="14.25" x14ac:dyDescent="0.2"/>
    <row r="1705" s="7" customFormat="1" ht="14.25" x14ac:dyDescent="0.2"/>
    <row r="1706" s="7" customFormat="1" ht="14.25" x14ac:dyDescent="0.2"/>
    <row r="1707" s="7" customFormat="1" ht="14.25" x14ac:dyDescent="0.2"/>
    <row r="1708" s="7" customFormat="1" ht="14.25" x14ac:dyDescent="0.2"/>
    <row r="1709" s="7" customFormat="1" ht="14.25" x14ac:dyDescent="0.2"/>
    <row r="1710" s="7" customFormat="1" ht="14.25" x14ac:dyDescent="0.2"/>
    <row r="1711" s="7" customFormat="1" ht="14.25" x14ac:dyDescent="0.2"/>
    <row r="1712" s="7" customFormat="1" ht="14.25" x14ac:dyDescent="0.2"/>
    <row r="1713" s="7" customFormat="1" ht="14.25" x14ac:dyDescent="0.2"/>
    <row r="1714" s="7" customFormat="1" ht="14.25" x14ac:dyDescent="0.2"/>
    <row r="1715" s="7" customFormat="1" ht="14.25" x14ac:dyDescent="0.2"/>
    <row r="1716" s="7" customFormat="1" ht="14.25" x14ac:dyDescent="0.2"/>
    <row r="1717" s="7" customFormat="1" ht="14.25" x14ac:dyDescent="0.2"/>
    <row r="1718" s="7" customFormat="1" ht="14.25" x14ac:dyDescent="0.2"/>
    <row r="1719" s="7" customFormat="1" ht="14.25" x14ac:dyDescent="0.2"/>
    <row r="1720" s="7" customFormat="1" ht="14.25" x14ac:dyDescent="0.2"/>
    <row r="1721" s="7" customFormat="1" ht="14.25" x14ac:dyDescent="0.2"/>
    <row r="1722" s="7" customFormat="1" ht="14.25" x14ac:dyDescent="0.2"/>
    <row r="1723" s="7" customFormat="1" ht="14.25" x14ac:dyDescent="0.2"/>
    <row r="1724" s="7" customFormat="1" ht="14.25" x14ac:dyDescent="0.2"/>
    <row r="1725" s="7" customFormat="1" ht="14.25" x14ac:dyDescent="0.2"/>
    <row r="1726" s="7" customFormat="1" ht="14.25" x14ac:dyDescent="0.2"/>
    <row r="1727" s="7" customFormat="1" ht="14.25" x14ac:dyDescent="0.2"/>
    <row r="1728" s="7" customFormat="1" ht="14.25" x14ac:dyDescent="0.2"/>
    <row r="1729" s="7" customFormat="1" ht="14.25" x14ac:dyDescent="0.2"/>
    <row r="1730" s="7" customFormat="1" ht="14.25" x14ac:dyDescent="0.2"/>
    <row r="1731" s="7" customFormat="1" ht="14.25" x14ac:dyDescent="0.2"/>
    <row r="1732" s="7" customFormat="1" ht="14.25" x14ac:dyDescent="0.2"/>
    <row r="1733" s="7" customFormat="1" ht="14.25" x14ac:dyDescent="0.2"/>
    <row r="1734" s="7" customFormat="1" ht="14.25" x14ac:dyDescent="0.2"/>
    <row r="1735" s="7" customFormat="1" ht="14.25" x14ac:dyDescent="0.2"/>
    <row r="1736" s="7" customFormat="1" ht="14.25" x14ac:dyDescent="0.2"/>
    <row r="1737" s="7" customFormat="1" ht="14.25" x14ac:dyDescent="0.2"/>
    <row r="1738" s="7" customFormat="1" ht="14.25" x14ac:dyDescent="0.2"/>
    <row r="1739" s="7" customFormat="1" ht="14.25" x14ac:dyDescent="0.2"/>
    <row r="1740" s="7" customFormat="1" ht="14.25" x14ac:dyDescent="0.2"/>
    <row r="1741" s="7" customFormat="1" ht="14.25" x14ac:dyDescent="0.2"/>
    <row r="1742" s="7" customFormat="1" ht="14.25" x14ac:dyDescent="0.2"/>
    <row r="1743" s="7" customFormat="1" ht="14.25" x14ac:dyDescent="0.2"/>
    <row r="1744" s="7" customFormat="1" ht="14.25" x14ac:dyDescent="0.2"/>
    <row r="1745" s="7" customFormat="1" ht="14.25" x14ac:dyDescent="0.2"/>
    <row r="1746" s="7" customFormat="1" ht="14.25" x14ac:dyDescent="0.2"/>
    <row r="1747" s="7" customFormat="1" ht="14.25" x14ac:dyDescent="0.2"/>
    <row r="1748" s="7" customFormat="1" ht="14.25" x14ac:dyDescent="0.2"/>
    <row r="1749" s="7" customFormat="1" ht="14.25" x14ac:dyDescent="0.2"/>
    <row r="1750" s="7" customFormat="1" ht="14.25" x14ac:dyDescent="0.2"/>
    <row r="1751" s="7" customFormat="1" ht="14.25" x14ac:dyDescent="0.2"/>
    <row r="1752" s="7" customFormat="1" ht="14.25" x14ac:dyDescent="0.2"/>
    <row r="1753" s="7" customFormat="1" ht="14.25" x14ac:dyDescent="0.2"/>
    <row r="1754" s="7" customFormat="1" ht="14.25" x14ac:dyDescent="0.2"/>
    <row r="1755" s="7" customFormat="1" ht="14.25" x14ac:dyDescent="0.2"/>
    <row r="1756" s="7" customFormat="1" ht="14.25" x14ac:dyDescent="0.2"/>
    <row r="1757" s="7" customFormat="1" ht="14.25" x14ac:dyDescent="0.2"/>
    <row r="1758" s="7" customFormat="1" ht="14.25" x14ac:dyDescent="0.2"/>
    <row r="1759" s="7" customFormat="1" ht="14.25" x14ac:dyDescent="0.2"/>
    <row r="1760" s="7" customFormat="1" ht="14.25" x14ac:dyDescent="0.2"/>
    <row r="1761" s="7" customFormat="1" ht="14.25" x14ac:dyDescent="0.2"/>
    <row r="1762" s="7" customFormat="1" ht="14.25" x14ac:dyDescent="0.2"/>
    <row r="1763" s="7" customFormat="1" ht="14.25" x14ac:dyDescent="0.2"/>
    <row r="1764" s="7" customFormat="1" ht="14.25" x14ac:dyDescent="0.2"/>
    <row r="1765" s="7" customFormat="1" ht="14.25" x14ac:dyDescent="0.2"/>
    <row r="1766" s="7" customFormat="1" ht="14.25" x14ac:dyDescent="0.2"/>
    <row r="1767" s="7" customFormat="1" ht="14.25" x14ac:dyDescent="0.2"/>
    <row r="1768" s="7" customFormat="1" ht="14.25" x14ac:dyDescent="0.2"/>
    <row r="1769" s="7" customFormat="1" ht="14.25" x14ac:dyDescent="0.2"/>
    <row r="1770" s="7" customFormat="1" ht="14.25" x14ac:dyDescent="0.2"/>
    <row r="1771" s="7" customFormat="1" ht="14.25" x14ac:dyDescent="0.2"/>
    <row r="1772" s="7" customFormat="1" ht="14.25" x14ac:dyDescent="0.2"/>
    <row r="1773" s="7" customFormat="1" ht="14.25" x14ac:dyDescent="0.2"/>
    <row r="1774" s="7" customFormat="1" ht="14.25" x14ac:dyDescent="0.2"/>
    <row r="1775" s="7" customFormat="1" ht="14.25" x14ac:dyDescent="0.2"/>
    <row r="1776" s="7" customFormat="1" ht="14.25" x14ac:dyDescent="0.2"/>
    <row r="1777" s="7" customFormat="1" ht="14.25" x14ac:dyDescent="0.2"/>
    <row r="1778" s="7" customFormat="1" ht="14.25" x14ac:dyDescent="0.2"/>
    <row r="1779" s="7" customFormat="1" ht="14.25" x14ac:dyDescent="0.2"/>
    <row r="1780" s="7" customFormat="1" ht="14.25" x14ac:dyDescent="0.2"/>
    <row r="1781" s="7" customFormat="1" ht="14.25" x14ac:dyDescent="0.2"/>
    <row r="1782" s="7" customFormat="1" ht="14.25" x14ac:dyDescent="0.2"/>
    <row r="1783" s="7" customFormat="1" ht="14.25" x14ac:dyDescent="0.2"/>
    <row r="1784" s="7" customFormat="1" ht="14.25" x14ac:dyDescent="0.2"/>
    <row r="1785" s="7" customFormat="1" ht="14.25" x14ac:dyDescent="0.2"/>
    <row r="1786" s="7" customFormat="1" ht="14.25" x14ac:dyDescent="0.2"/>
    <row r="1787" s="7" customFormat="1" ht="14.25" x14ac:dyDescent="0.2"/>
    <row r="1788" s="7" customFormat="1" ht="14.25" x14ac:dyDescent="0.2"/>
    <row r="1789" s="7" customFormat="1" ht="14.25" x14ac:dyDescent="0.2"/>
    <row r="1790" s="7" customFormat="1" ht="14.25" x14ac:dyDescent="0.2"/>
    <row r="1791" s="7" customFormat="1" ht="14.25" x14ac:dyDescent="0.2"/>
    <row r="1792" s="7" customFormat="1" ht="14.25" x14ac:dyDescent="0.2"/>
    <row r="1793" s="7" customFormat="1" ht="14.25" x14ac:dyDescent="0.2"/>
    <row r="1794" s="7" customFormat="1" ht="14.25" x14ac:dyDescent="0.2"/>
    <row r="1795" s="7" customFormat="1" ht="14.25" x14ac:dyDescent="0.2"/>
    <row r="1796" s="7" customFormat="1" ht="14.25" x14ac:dyDescent="0.2"/>
    <row r="1797" s="7" customFormat="1" ht="14.25" x14ac:dyDescent="0.2"/>
    <row r="1798" s="7" customFormat="1" ht="14.25" x14ac:dyDescent="0.2"/>
    <row r="1799" s="7" customFormat="1" ht="14.25" x14ac:dyDescent="0.2"/>
    <row r="1800" s="7" customFormat="1" ht="14.25" x14ac:dyDescent="0.2"/>
    <row r="1801" s="7" customFormat="1" ht="14.25" x14ac:dyDescent="0.2"/>
    <row r="1802" s="7" customFormat="1" ht="14.25" x14ac:dyDescent="0.2"/>
    <row r="1803" s="7" customFormat="1" ht="14.25" x14ac:dyDescent="0.2"/>
    <row r="1804" s="7" customFormat="1" ht="14.25" x14ac:dyDescent="0.2"/>
    <row r="1805" s="7" customFormat="1" ht="14.25" x14ac:dyDescent="0.2"/>
    <row r="1806" s="7" customFormat="1" ht="14.25" x14ac:dyDescent="0.2"/>
    <row r="1807" s="7" customFormat="1" ht="14.25" x14ac:dyDescent="0.2"/>
    <row r="1808" s="7" customFormat="1" ht="14.25" x14ac:dyDescent="0.2"/>
    <row r="1809" s="7" customFormat="1" ht="14.25" x14ac:dyDescent="0.2"/>
    <row r="1810" s="7" customFormat="1" ht="14.25" x14ac:dyDescent="0.2"/>
    <row r="1811" s="7" customFormat="1" ht="14.25" x14ac:dyDescent="0.2"/>
    <row r="1812" s="7" customFormat="1" ht="14.25" x14ac:dyDescent="0.2"/>
    <row r="1813" s="7" customFormat="1" ht="14.25" x14ac:dyDescent="0.2"/>
    <row r="1814" s="7" customFormat="1" ht="14.25" x14ac:dyDescent="0.2"/>
    <row r="1815" s="7" customFormat="1" ht="14.25" x14ac:dyDescent="0.2"/>
    <row r="1816" s="7" customFormat="1" ht="14.25" x14ac:dyDescent="0.2"/>
    <row r="1817" s="7" customFormat="1" ht="14.25" x14ac:dyDescent="0.2"/>
    <row r="1818" s="7" customFormat="1" ht="14.25" x14ac:dyDescent="0.2"/>
    <row r="1819" s="7" customFormat="1" ht="14.25" x14ac:dyDescent="0.2"/>
    <row r="1820" s="7" customFormat="1" ht="14.25" x14ac:dyDescent="0.2"/>
    <row r="1821" s="7" customFormat="1" ht="14.25" x14ac:dyDescent="0.2"/>
    <row r="1822" s="7" customFormat="1" ht="14.25" x14ac:dyDescent="0.2"/>
    <row r="1823" s="7" customFormat="1" ht="14.25" x14ac:dyDescent="0.2"/>
    <row r="1824" s="7" customFormat="1" ht="14.25" x14ac:dyDescent="0.2"/>
    <row r="1825" s="7" customFormat="1" ht="14.25" x14ac:dyDescent="0.2"/>
    <row r="1826" s="7" customFormat="1" ht="14.25" x14ac:dyDescent="0.2"/>
    <row r="1827" s="7" customFormat="1" ht="14.25" x14ac:dyDescent="0.2"/>
    <row r="1828" s="7" customFormat="1" ht="14.25" x14ac:dyDescent="0.2"/>
    <row r="1829" s="7" customFormat="1" ht="14.25" x14ac:dyDescent="0.2"/>
    <row r="1830" s="7" customFormat="1" ht="14.25" x14ac:dyDescent="0.2"/>
    <row r="1831" s="7" customFormat="1" ht="14.25" x14ac:dyDescent="0.2"/>
    <row r="1832" s="7" customFormat="1" ht="14.25" x14ac:dyDescent="0.2"/>
    <row r="1833" s="7" customFormat="1" ht="14.25" x14ac:dyDescent="0.2"/>
    <row r="1834" s="7" customFormat="1" ht="14.25" x14ac:dyDescent="0.2"/>
    <row r="1835" s="7" customFormat="1" ht="14.25" x14ac:dyDescent="0.2"/>
    <row r="1836" s="7" customFormat="1" ht="14.25" x14ac:dyDescent="0.2"/>
    <row r="1837" s="7" customFormat="1" ht="14.25" x14ac:dyDescent="0.2"/>
    <row r="1838" s="7" customFormat="1" ht="14.25" x14ac:dyDescent="0.2"/>
    <row r="1839" s="7" customFormat="1" ht="14.25" x14ac:dyDescent="0.2"/>
    <row r="1840" s="7" customFormat="1" ht="14.25" x14ac:dyDescent="0.2"/>
    <row r="1841" s="7" customFormat="1" ht="14.25" x14ac:dyDescent="0.2"/>
    <row r="1842" s="7" customFormat="1" ht="14.25" x14ac:dyDescent="0.2"/>
    <row r="1843" s="7" customFormat="1" ht="14.25" x14ac:dyDescent="0.2"/>
    <row r="1844" s="7" customFormat="1" ht="14.25" x14ac:dyDescent="0.2"/>
    <row r="1845" s="7" customFormat="1" ht="14.25" x14ac:dyDescent="0.2"/>
    <row r="1846" s="7" customFormat="1" ht="14.25" x14ac:dyDescent="0.2"/>
    <row r="1847" s="7" customFormat="1" ht="14.25" x14ac:dyDescent="0.2"/>
    <row r="1848" s="7" customFormat="1" ht="14.25" x14ac:dyDescent="0.2"/>
    <row r="1849" s="7" customFormat="1" ht="14.25" x14ac:dyDescent="0.2"/>
    <row r="1850" s="7" customFormat="1" ht="14.25" x14ac:dyDescent="0.2"/>
    <row r="1851" s="7" customFormat="1" ht="14.25" x14ac:dyDescent="0.2"/>
    <row r="1852" s="7" customFormat="1" ht="14.25" x14ac:dyDescent="0.2"/>
    <row r="1853" s="7" customFormat="1" ht="14.25" x14ac:dyDescent="0.2"/>
    <row r="1854" s="7" customFormat="1" ht="14.25" x14ac:dyDescent="0.2"/>
    <row r="1855" s="7" customFormat="1" ht="14.25" x14ac:dyDescent="0.2"/>
    <row r="1856" s="7" customFormat="1" ht="14.25" x14ac:dyDescent="0.2"/>
    <row r="1857" s="7" customFormat="1" ht="14.25" x14ac:dyDescent="0.2"/>
    <row r="1858" s="7" customFormat="1" ht="14.25" x14ac:dyDescent="0.2"/>
    <row r="1859" s="7" customFormat="1" ht="14.25" x14ac:dyDescent="0.2"/>
    <row r="1860" s="7" customFormat="1" ht="14.25" x14ac:dyDescent="0.2"/>
    <row r="1861" s="7" customFormat="1" ht="14.25" x14ac:dyDescent="0.2"/>
    <row r="1862" s="7" customFormat="1" ht="14.25" x14ac:dyDescent="0.2"/>
    <row r="1863" s="7" customFormat="1" ht="14.25" x14ac:dyDescent="0.2"/>
    <row r="1864" s="7" customFormat="1" ht="14.25" x14ac:dyDescent="0.2"/>
    <row r="1865" s="7" customFormat="1" ht="14.25" x14ac:dyDescent="0.2"/>
    <row r="1866" s="7" customFormat="1" ht="14.25" x14ac:dyDescent="0.2"/>
    <row r="1867" s="7" customFormat="1" ht="14.25" x14ac:dyDescent="0.2"/>
    <row r="1868" s="7" customFormat="1" ht="14.25" x14ac:dyDescent="0.2"/>
    <row r="1869" s="7" customFormat="1" ht="14.25" x14ac:dyDescent="0.2"/>
    <row r="1870" s="7" customFormat="1" ht="14.25" x14ac:dyDescent="0.2"/>
    <row r="1871" s="7" customFormat="1" ht="14.25" x14ac:dyDescent="0.2"/>
    <row r="1872" s="7" customFormat="1" ht="14.25" x14ac:dyDescent="0.2"/>
    <row r="1873" s="7" customFormat="1" ht="14.25" x14ac:dyDescent="0.2"/>
    <row r="1874" s="7" customFormat="1" ht="14.25" x14ac:dyDescent="0.2"/>
    <row r="1875" s="7" customFormat="1" ht="14.25" x14ac:dyDescent="0.2"/>
    <row r="1876" s="7" customFormat="1" ht="14.25" x14ac:dyDescent="0.2"/>
    <row r="1877" s="7" customFormat="1" ht="14.25" x14ac:dyDescent="0.2"/>
    <row r="1878" s="7" customFormat="1" ht="14.25" x14ac:dyDescent="0.2"/>
    <row r="1879" s="7" customFormat="1" ht="14.25" x14ac:dyDescent="0.2"/>
    <row r="1880" s="7" customFormat="1" ht="14.25" x14ac:dyDescent="0.2"/>
    <row r="1881" s="7" customFormat="1" ht="14.25" x14ac:dyDescent="0.2"/>
    <row r="1882" s="7" customFormat="1" ht="14.25" x14ac:dyDescent="0.2"/>
    <row r="1883" s="7" customFormat="1" ht="14.25" x14ac:dyDescent="0.2"/>
    <row r="1884" s="7" customFormat="1" ht="14.25" x14ac:dyDescent="0.2"/>
    <row r="1885" s="7" customFormat="1" ht="14.25" x14ac:dyDescent="0.2"/>
    <row r="1886" s="7" customFormat="1" ht="14.25" x14ac:dyDescent="0.2"/>
    <row r="1887" s="7" customFormat="1" ht="14.25" x14ac:dyDescent="0.2"/>
    <row r="1888" s="7" customFormat="1" ht="14.25" x14ac:dyDescent="0.2"/>
    <row r="1889" s="7" customFormat="1" ht="14.25" x14ac:dyDescent="0.2"/>
    <row r="1890" s="7" customFormat="1" ht="14.25" x14ac:dyDescent="0.2"/>
    <row r="1891" s="7" customFormat="1" ht="14.25" x14ac:dyDescent="0.2"/>
    <row r="1892" s="7" customFormat="1" ht="14.25" x14ac:dyDescent="0.2"/>
    <row r="1893" s="7" customFormat="1" ht="14.25" x14ac:dyDescent="0.2"/>
    <row r="1894" s="7" customFormat="1" ht="14.25" x14ac:dyDescent="0.2"/>
    <row r="1895" s="7" customFormat="1" ht="14.25" x14ac:dyDescent="0.2"/>
    <row r="1896" s="7" customFormat="1" ht="14.25" x14ac:dyDescent="0.2"/>
    <row r="1897" s="7" customFormat="1" ht="14.25" x14ac:dyDescent="0.2"/>
    <row r="1898" s="7" customFormat="1" ht="14.25" x14ac:dyDescent="0.2"/>
    <row r="1899" s="7" customFormat="1" ht="14.25" x14ac:dyDescent="0.2"/>
    <row r="1900" s="7" customFormat="1" ht="14.25" x14ac:dyDescent="0.2"/>
    <row r="1901" s="7" customFormat="1" ht="14.25" x14ac:dyDescent="0.2"/>
    <row r="1902" s="7" customFormat="1" ht="14.25" x14ac:dyDescent="0.2"/>
    <row r="1903" s="7" customFormat="1" ht="14.25" x14ac:dyDescent="0.2"/>
    <row r="1904" s="7" customFormat="1" ht="14.25" x14ac:dyDescent="0.2"/>
    <row r="1905" s="7" customFormat="1" ht="14.25" x14ac:dyDescent="0.2"/>
    <row r="1906" s="7" customFormat="1" ht="14.25" x14ac:dyDescent="0.2"/>
    <row r="1907" s="7" customFormat="1" ht="14.25" x14ac:dyDescent="0.2"/>
    <row r="1908" s="7" customFormat="1" ht="14.25" x14ac:dyDescent="0.2"/>
    <row r="1909" s="7" customFormat="1" ht="14.25" x14ac:dyDescent="0.2"/>
    <row r="1910" s="7" customFormat="1" ht="14.25" x14ac:dyDescent="0.2"/>
    <row r="1911" s="7" customFormat="1" ht="14.25" x14ac:dyDescent="0.2"/>
    <row r="1912" s="7" customFormat="1" ht="14.25" x14ac:dyDescent="0.2"/>
    <row r="1913" s="7" customFormat="1" ht="14.25" x14ac:dyDescent="0.2"/>
    <row r="1914" s="7" customFormat="1" ht="14.25" x14ac:dyDescent="0.2"/>
    <row r="1915" s="7" customFormat="1" ht="14.25" x14ac:dyDescent="0.2"/>
    <row r="1916" s="7" customFormat="1" ht="14.25" x14ac:dyDescent="0.2"/>
    <row r="1917" s="7" customFormat="1" ht="14.25" x14ac:dyDescent="0.2"/>
    <row r="1918" s="7" customFormat="1" ht="14.25" x14ac:dyDescent="0.2"/>
    <row r="1919" s="7" customFormat="1" ht="14.25" x14ac:dyDescent="0.2"/>
    <row r="1920" s="7" customFormat="1" ht="14.25" x14ac:dyDescent="0.2"/>
    <row r="1921" s="7" customFormat="1" ht="14.25" x14ac:dyDescent="0.2"/>
    <row r="1922" s="7" customFormat="1" ht="14.25" x14ac:dyDescent="0.2"/>
    <row r="1923" s="7" customFormat="1" ht="14.25" x14ac:dyDescent="0.2"/>
    <row r="1924" s="7" customFormat="1" ht="14.25" x14ac:dyDescent="0.2"/>
    <row r="1925" s="7" customFormat="1" ht="14.25" x14ac:dyDescent="0.2"/>
    <row r="1926" s="7" customFormat="1" ht="14.25" x14ac:dyDescent="0.2"/>
    <row r="1927" s="7" customFormat="1" ht="14.25" x14ac:dyDescent="0.2"/>
    <row r="1928" s="7" customFormat="1" ht="14.25" x14ac:dyDescent="0.2"/>
    <row r="1929" s="7" customFormat="1" ht="14.25" x14ac:dyDescent="0.2"/>
    <row r="1930" s="7" customFormat="1" ht="14.25" x14ac:dyDescent="0.2"/>
    <row r="1931" s="7" customFormat="1" ht="14.25" x14ac:dyDescent="0.2"/>
    <row r="1932" s="7" customFormat="1" ht="14.25" x14ac:dyDescent="0.2"/>
    <row r="1933" s="7" customFormat="1" ht="14.25" x14ac:dyDescent="0.2"/>
    <row r="1934" s="7" customFormat="1" ht="14.25" x14ac:dyDescent="0.2"/>
    <row r="1935" s="7" customFormat="1" ht="14.25" x14ac:dyDescent="0.2"/>
    <row r="1936" s="7" customFormat="1" ht="14.25" x14ac:dyDescent="0.2"/>
    <row r="1937" spans="1:34" ht="14.25" x14ac:dyDescent="0.2">
      <c r="B1937" s="7"/>
      <c r="C1937" s="7"/>
      <c r="D1937" s="7"/>
      <c r="E1937" s="7"/>
      <c r="F1937" s="7"/>
    </row>
    <row r="1938" spans="1:34" ht="14.25" x14ac:dyDescent="0.2">
      <c r="B1938" s="7"/>
      <c r="C1938" s="7"/>
      <c r="D1938" s="7"/>
      <c r="E1938" s="7"/>
      <c r="F1938" s="7"/>
    </row>
    <row r="1939" spans="1:34" ht="14.25" x14ac:dyDescent="0.2">
      <c r="B1939" s="7"/>
      <c r="C1939" s="7"/>
      <c r="D1939" s="7"/>
      <c r="E1939" s="7"/>
      <c r="F1939" s="7"/>
    </row>
    <row r="1940" spans="1:34" ht="14.25" customHeight="1" x14ac:dyDescent="0.2"/>
    <row r="1941" spans="1:34" ht="14.25" customHeight="1" x14ac:dyDescent="0.2"/>
    <row r="1942" spans="1:34" ht="14.25" customHeight="1" x14ac:dyDescent="0.2"/>
    <row r="1943" spans="1:34" ht="14.25" customHeight="1" x14ac:dyDescent="0.2"/>
    <row r="1944" spans="1:34" ht="14.25" customHeight="1" x14ac:dyDescent="0.2"/>
    <row r="1945" spans="1:34" ht="14.25" customHeight="1" x14ac:dyDescent="0.2"/>
    <row r="1946" spans="1:34" ht="14.25" customHeight="1" x14ac:dyDescent="0.2"/>
    <row r="1947" spans="1:34" ht="14.25" customHeight="1" x14ac:dyDescent="0.2"/>
    <row r="1948" spans="1:34" ht="14.25" customHeight="1" x14ac:dyDescent="0.2"/>
    <row r="1949" spans="1:34" ht="14.25" customHeight="1" x14ac:dyDescent="0.2"/>
    <row r="1950" spans="1:34" ht="14.25" customHeight="1" x14ac:dyDescent="0.2"/>
    <row r="1951" spans="1:34" s="1" customFormat="1" ht="14.25" customHeight="1" x14ac:dyDescent="0.2">
      <c r="A1951" s="7"/>
      <c r="G1951" s="7"/>
      <c r="H1951" s="7"/>
      <c r="I1951" s="7"/>
      <c r="J1951" s="7"/>
      <c r="K1951" s="7"/>
      <c r="L1951" s="7"/>
      <c r="M1951" s="7"/>
      <c r="N1951" s="7"/>
      <c r="O1951" s="7"/>
      <c r="P1951" s="7"/>
      <c r="Q1951" s="7"/>
      <c r="R1951" s="7"/>
      <c r="S1951" s="7"/>
      <c r="T1951" s="7"/>
      <c r="U1951" s="7"/>
      <c r="V1951" s="7"/>
      <c r="W1951" s="7"/>
      <c r="X1951" s="7"/>
      <c r="Y1951" s="7"/>
      <c r="Z1951" s="7"/>
      <c r="AA1951" s="7"/>
      <c r="AB1951" s="7"/>
      <c r="AC1951" s="7"/>
      <c r="AD1951" s="7"/>
      <c r="AE1951" s="7"/>
      <c r="AF1951" s="7"/>
      <c r="AG1951" s="7"/>
      <c r="AH1951" s="7"/>
    </row>
    <row r="1952" spans="1:34" s="1" customFormat="1" ht="14.25" customHeight="1" x14ac:dyDescent="0.2">
      <c r="A1952" s="7"/>
      <c r="G1952" s="7"/>
      <c r="H1952" s="7"/>
      <c r="I1952" s="7"/>
      <c r="J1952" s="7"/>
      <c r="K1952" s="7"/>
      <c r="L1952" s="7"/>
      <c r="M1952" s="7"/>
      <c r="N1952" s="7"/>
      <c r="O1952" s="7"/>
      <c r="P1952" s="7"/>
      <c r="Q1952" s="7"/>
      <c r="R1952" s="7"/>
      <c r="S1952" s="7"/>
      <c r="T1952" s="7"/>
      <c r="U1952" s="7"/>
      <c r="V1952" s="7"/>
      <c r="W1952" s="7"/>
      <c r="X1952" s="7"/>
      <c r="Y1952" s="7"/>
      <c r="Z1952" s="7"/>
      <c r="AA1952" s="7"/>
      <c r="AB1952" s="7"/>
      <c r="AC1952" s="7"/>
      <c r="AD1952" s="7"/>
      <c r="AE1952" s="7"/>
      <c r="AF1952" s="7"/>
      <c r="AG1952" s="7"/>
      <c r="AH1952" s="7"/>
    </row>
    <row r="1953" spans="1:34" s="1" customFormat="1" ht="14.25" customHeight="1" x14ac:dyDescent="0.2">
      <c r="A1953" s="7"/>
      <c r="G1953" s="7"/>
      <c r="H1953" s="7"/>
      <c r="I1953" s="7"/>
      <c r="J1953" s="7"/>
      <c r="K1953" s="7"/>
      <c r="L1953" s="7"/>
      <c r="M1953" s="7"/>
      <c r="N1953" s="7"/>
      <c r="O1953" s="7"/>
      <c r="P1953" s="7"/>
      <c r="Q1953" s="7"/>
      <c r="R1953" s="7"/>
      <c r="S1953" s="7"/>
      <c r="T1953" s="7"/>
      <c r="U1953" s="7"/>
      <c r="V1953" s="7"/>
      <c r="W1953" s="7"/>
      <c r="X1953" s="7"/>
      <c r="Y1953" s="7"/>
      <c r="Z1953" s="7"/>
      <c r="AA1953" s="7"/>
      <c r="AB1953" s="7"/>
      <c r="AC1953" s="7"/>
      <c r="AD1953" s="7"/>
      <c r="AE1953" s="7"/>
      <c r="AF1953" s="7"/>
      <c r="AG1953" s="7"/>
      <c r="AH1953" s="7"/>
    </row>
    <row r="1954" spans="1:34" s="1" customFormat="1" ht="14.25" customHeight="1" x14ac:dyDescent="0.2">
      <c r="A1954" s="7"/>
      <c r="G1954" s="7"/>
      <c r="H1954" s="7"/>
      <c r="I1954" s="7"/>
      <c r="J1954" s="7"/>
      <c r="K1954" s="7"/>
      <c r="L1954" s="7"/>
      <c r="M1954" s="7"/>
      <c r="N1954" s="7"/>
      <c r="O1954" s="7"/>
      <c r="P1954" s="7"/>
      <c r="Q1954" s="7"/>
      <c r="R1954" s="7"/>
      <c r="S1954" s="7"/>
      <c r="T1954" s="7"/>
      <c r="U1954" s="7"/>
      <c r="V1954" s="7"/>
      <c r="W1954" s="7"/>
      <c r="X1954" s="7"/>
      <c r="Y1954" s="7"/>
      <c r="Z1954" s="7"/>
      <c r="AA1954" s="7"/>
      <c r="AB1954" s="7"/>
      <c r="AC1954" s="7"/>
      <c r="AD1954" s="7"/>
      <c r="AE1954" s="7"/>
      <c r="AF1954" s="7"/>
      <c r="AG1954" s="7"/>
      <c r="AH1954" s="7"/>
    </row>
    <row r="1955" spans="1:34" s="1" customFormat="1" ht="14.25" customHeight="1" x14ac:dyDescent="0.2">
      <c r="A1955" s="7"/>
      <c r="G1955" s="7"/>
      <c r="H1955" s="7"/>
      <c r="I1955" s="7"/>
      <c r="J1955" s="7"/>
      <c r="K1955" s="7"/>
      <c r="L1955" s="7"/>
      <c r="M1955" s="7"/>
      <c r="N1955" s="7"/>
      <c r="O1955" s="7"/>
      <c r="P1955" s="7"/>
      <c r="Q1955" s="7"/>
      <c r="R1955" s="7"/>
      <c r="S1955" s="7"/>
      <c r="T1955" s="7"/>
      <c r="U1955" s="7"/>
      <c r="V1955" s="7"/>
      <c r="W1955" s="7"/>
      <c r="X1955" s="7"/>
      <c r="Y1955" s="7"/>
      <c r="Z1955" s="7"/>
      <c r="AA1955" s="7"/>
      <c r="AB1955" s="7"/>
      <c r="AC1955" s="7"/>
      <c r="AD1955" s="7"/>
      <c r="AE1955" s="7"/>
      <c r="AF1955" s="7"/>
      <c r="AG1955" s="7"/>
      <c r="AH1955" s="7"/>
    </row>
    <row r="1956" spans="1:34" s="1" customFormat="1" ht="14.25" customHeight="1" x14ac:dyDescent="0.2">
      <c r="A1956" s="7"/>
      <c r="G1956" s="7"/>
      <c r="H1956" s="7"/>
      <c r="I1956" s="7"/>
      <c r="J1956" s="7"/>
      <c r="K1956" s="7"/>
      <c r="L1956" s="7"/>
      <c r="M1956" s="7"/>
      <c r="N1956" s="7"/>
      <c r="O1956" s="7"/>
      <c r="P1956" s="7"/>
      <c r="Q1956" s="7"/>
      <c r="R1956" s="7"/>
      <c r="S1956" s="7"/>
      <c r="T1956" s="7"/>
      <c r="U1956" s="7"/>
      <c r="V1956" s="7"/>
      <c r="W1956" s="7"/>
      <c r="X1956" s="7"/>
      <c r="Y1956" s="7"/>
      <c r="Z1956" s="7"/>
      <c r="AA1956" s="7"/>
      <c r="AB1956" s="7"/>
      <c r="AC1956" s="7"/>
      <c r="AD1956" s="7"/>
      <c r="AE1956" s="7"/>
      <c r="AF1956" s="7"/>
      <c r="AG1956" s="7"/>
      <c r="AH1956" s="7"/>
    </row>
    <row r="1957" spans="1:34" s="1" customFormat="1" ht="14.25" customHeight="1" x14ac:dyDescent="0.2">
      <c r="A1957" s="7"/>
      <c r="G1957" s="7"/>
      <c r="H1957" s="7"/>
      <c r="I1957" s="7"/>
      <c r="J1957" s="7"/>
      <c r="K1957" s="7"/>
      <c r="L1957" s="7"/>
      <c r="M1957" s="7"/>
      <c r="N1957" s="7"/>
      <c r="O1957" s="7"/>
      <c r="P1957" s="7"/>
      <c r="Q1957" s="7"/>
      <c r="R1957" s="7"/>
      <c r="S1957" s="7"/>
      <c r="T1957" s="7"/>
      <c r="U1957" s="7"/>
      <c r="V1957" s="7"/>
      <c r="W1957" s="7"/>
      <c r="X1957" s="7"/>
      <c r="Y1957" s="7"/>
      <c r="Z1957" s="7"/>
      <c r="AA1957" s="7"/>
      <c r="AB1957" s="7"/>
      <c r="AC1957" s="7"/>
      <c r="AD1957" s="7"/>
      <c r="AE1957" s="7"/>
      <c r="AF1957" s="7"/>
      <c r="AG1957" s="7"/>
      <c r="AH1957" s="7"/>
    </row>
    <row r="1958" spans="1:34" s="1" customFormat="1" ht="14.25" customHeight="1" x14ac:dyDescent="0.2">
      <c r="A1958" s="7"/>
      <c r="G1958" s="7"/>
      <c r="H1958" s="7"/>
      <c r="I1958" s="7"/>
      <c r="J1958" s="7"/>
      <c r="K1958" s="7"/>
      <c r="L1958" s="7"/>
      <c r="M1958" s="7"/>
      <c r="N1958" s="7"/>
      <c r="O1958" s="7"/>
      <c r="P1958" s="7"/>
      <c r="Q1958" s="7"/>
      <c r="R1958" s="7"/>
      <c r="S1958" s="7"/>
      <c r="T1958" s="7"/>
      <c r="U1958" s="7"/>
      <c r="V1958" s="7"/>
      <c r="W1958" s="7"/>
      <c r="X1958" s="7"/>
      <c r="Y1958" s="7"/>
      <c r="Z1958" s="7"/>
      <c r="AA1958" s="7"/>
      <c r="AB1958" s="7"/>
      <c r="AC1958" s="7"/>
      <c r="AD1958" s="7"/>
      <c r="AE1958" s="7"/>
      <c r="AF1958" s="7"/>
      <c r="AG1958" s="7"/>
      <c r="AH1958" s="7"/>
    </row>
    <row r="1959" spans="1:34" s="1" customFormat="1" ht="14.25" customHeight="1" x14ac:dyDescent="0.2">
      <c r="A1959" s="7"/>
      <c r="G1959" s="7"/>
      <c r="H1959" s="7"/>
      <c r="I1959" s="7"/>
      <c r="J1959" s="7"/>
      <c r="K1959" s="7"/>
      <c r="L1959" s="7"/>
      <c r="M1959" s="7"/>
      <c r="N1959" s="7"/>
      <c r="O1959" s="7"/>
      <c r="P1959" s="7"/>
      <c r="Q1959" s="7"/>
      <c r="R1959" s="7"/>
      <c r="S1959" s="7"/>
      <c r="T1959" s="7"/>
      <c r="U1959" s="7"/>
      <c r="V1959" s="7"/>
      <c r="W1959" s="7"/>
      <c r="X1959" s="7"/>
      <c r="Y1959" s="7"/>
      <c r="Z1959" s="7"/>
      <c r="AA1959" s="7"/>
      <c r="AB1959" s="7"/>
      <c r="AC1959" s="7"/>
      <c r="AD1959" s="7"/>
      <c r="AE1959" s="7"/>
      <c r="AF1959" s="7"/>
      <c r="AG1959" s="7"/>
      <c r="AH1959" s="7"/>
    </row>
    <row r="1960" spans="1:34" s="1" customFormat="1" ht="0" hidden="1" customHeight="1" x14ac:dyDescent="0.2">
      <c r="A1960" s="7"/>
      <c r="G1960" s="7"/>
      <c r="H1960" s="7"/>
      <c r="I1960" s="7"/>
      <c r="J1960" s="7"/>
      <c r="K1960" s="7"/>
      <c r="L1960" s="7"/>
      <c r="M1960" s="7"/>
      <c r="N1960" s="7"/>
      <c r="O1960" s="7"/>
      <c r="P1960" s="7"/>
      <c r="Q1960" s="7"/>
      <c r="R1960" s="7"/>
      <c r="S1960" s="7"/>
      <c r="T1960" s="7"/>
      <c r="U1960" s="7"/>
      <c r="V1960" s="7"/>
      <c r="W1960" s="7"/>
      <c r="X1960" s="7"/>
      <c r="Y1960" s="7"/>
      <c r="Z1960" s="7"/>
      <c r="AA1960" s="7"/>
      <c r="AB1960" s="7"/>
      <c r="AC1960" s="7"/>
      <c r="AD1960" s="7"/>
      <c r="AE1960" s="7"/>
      <c r="AF1960" s="7"/>
      <c r="AG1960" s="7"/>
      <c r="AH1960" s="7"/>
    </row>
    <row r="1961" spans="1:34" s="1" customFormat="1" ht="0" hidden="1" customHeight="1" x14ac:dyDescent="0.2">
      <c r="A1961" s="7"/>
      <c r="G1961" s="7"/>
      <c r="H1961" s="7"/>
      <c r="I1961" s="7"/>
      <c r="J1961" s="7"/>
      <c r="K1961" s="7"/>
      <c r="L1961" s="7"/>
      <c r="M1961" s="7"/>
      <c r="N1961" s="7"/>
      <c r="O1961" s="7"/>
      <c r="P1961" s="7"/>
      <c r="Q1961" s="7"/>
      <c r="R1961" s="7"/>
      <c r="S1961" s="7"/>
      <c r="T1961" s="7"/>
      <c r="U1961" s="7"/>
      <c r="V1961" s="7"/>
      <c r="W1961" s="7"/>
      <c r="X1961" s="7"/>
      <c r="Y1961" s="7"/>
      <c r="Z1961" s="7"/>
      <c r="AA1961" s="7"/>
      <c r="AB1961" s="7"/>
      <c r="AC1961" s="7"/>
      <c r="AD1961" s="7"/>
      <c r="AE1961" s="7"/>
      <c r="AF1961" s="7"/>
      <c r="AG1961" s="7"/>
      <c r="AH1961" s="7"/>
    </row>
    <row r="1962" spans="1:34" s="1" customFormat="1" ht="0" hidden="1" customHeight="1" x14ac:dyDescent="0.2">
      <c r="A1962" s="7"/>
      <c r="G1962" s="7"/>
      <c r="H1962" s="7"/>
      <c r="I1962" s="7"/>
      <c r="J1962" s="7"/>
      <c r="K1962" s="7"/>
      <c r="L1962" s="7"/>
      <c r="M1962" s="7"/>
      <c r="N1962" s="7"/>
      <c r="O1962" s="7"/>
      <c r="P1962" s="7"/>
      <c r="Q1962" s="7"/>
      <c r="R1962" s="7"/>
      <c r="S1962" s="7"/>
      <c r="T1962" s="7"/>
      <c r="U1962" s="7"/>
      <c r="V1962" s="7"/>
      <c r="W1962" s="7"/>
      <c r="X1962" s="7"/>
      <c r="Y1962" s="7"/>
      <c r="Z1962" s="7"/>
      <c r="AA1962" s="7"/>
      <c r="AB1962" s="7"/>
      <c r="AC1962" s="7"/>
      <c r="AD1962" s="7"/>
      <c r="AE1962" s="7"/>
      <c r="AF1962" s="7"/>
      <c r="AG1962" s="7"/>
      <c r="AH1962" s="7"/>
    </row>
    <row r="1963" spans="1:34" s="1" customFormat="1" ht="0" hidden="1" customHeight="1" x14ac:dyDescent="0.2">
      <c r="A1963" s="7"/>
      <c r="G1963" s="7"/>
      <c r="H1963" s="7"/>
      <c r="I1963" s="7"/>
      <c r="J1963" s="7"/>
      <c r="K1963" s="7"/>
      <c r="L1963" s="7"/>
      <c r="M1963" s="7"/>
      <c r="N1963" s="7"/>
      <c r="O1963" s="7"/>
      <c r="P1963" s="7"/>
      <c r="Q1963" s="7"/>
      <c r="R1963" s="7"/>
      <c r="S1963" s="7"/>
      <c r="T1963" s="7"/>
      <c r="U1963" s="7"/>
      <c r="V1963" s="7"/>
      <c r="W1963" s="7"/>
      <c r="X1963" s="7"/>
      <c r="Y1963" s="7"/>
      <c r="Z1963" s="7"/>
      <c r="AA1963" s="7"/>
      <c r="AB1963" s="7"/>
      <c r="AC1963" s="7"/>
      <c r="AD1963" s="7"/>
      <c r="AE1963" s="7"/>
      <c r="AF1963" s="7"/>
      <c r="AG1963" s="7"/>
      <c r="AH1963" s="7"/>
    </row>
    <row r="1964" spans="1:34" s="1" customFormat="1" ht="0" hidden="1" customHeight="1" x14ac:dyDescent="0.2">
      <c r="A1964" s="7"/>
      <c r="G1964" s="7"/>
      <c r="H1964" s="7"/>
      <c r="I1964" s="7"/>
      <c r="J1964" s="7"/>
      <c r="K1964" s="7"/>
      <c r="L1964" s="7"/>
      <c r="M1964" s="7"/>
      <c r="N1964" s="7"/>
      <c r="O1964" s="7"/>
      <c r="P1964" s="7"/>
      <c r="Q1964" s="7"/>
      <c r="R1964" s="7"/>
      <c r="S1964" s="7"/>
      <c r="T1964" s="7"/>
      <c r="U1964" s="7"/>
      <c r="V1964" s="7"/>
      <c r="W1964" s="7"/>
      <c r="X1964" s="7"/>
      <c r="Y1964" s="7"/>
      <c r="Z1964" s="7"/>
      <c r="AA1964" s="7"/>
      <c r="AB1964" s="7"/>
      <c r="AC1964" s="7"/>
      <c r="AD1964" s="7"/>
      <c r="AE1964" s="7"/>
      <c r="AF1964" s="7"/>
      <c r="AG1964" s="7"/>
      <c r="AH1964" s="7"/>
    </row>
    <row r="1965" spans="1:34" s="1" customFormat="1" ht="0" hidden="1" customHeight="1" x14ac:dyDescent="0.2">
      <c r="A1965" s="7"/>
      <c r="G1965" s="7"/>
      <c r="H1965" s="7"/>
      <c r="I1965" s="7"/>
      <c r="J1965" s="7"/>
      <c r="K1965" s="7"/>
      <c r="L1965" s="7"/>
      <c r="M1965" s="7"/>
      <c r="N1965" s="7"/>
      <c r="O1965" s="7"/>
      <c r="P1965" s="7"/>
      <c r="Q1965" s="7"/>
      <c r="R1965" s="7"/>
      <c r="S1965" s="7"/>
      <c r="T1965" s="7"/>
      <c r="U1965" s="7"/>
      <c r="V1965" s="7"/>
      <c r="W1965" s="7"/>
      <c r="X1965" s="7"/>
      <c r="Y1965" s="7"/>
      <c r="Z1965" s="7"/>
      <c r="AA1965" s="7"/>
      <c r="AB1965" s="7"/>
      <c r="AC1965" s="7"/>
      <c r="AD1965" s="7"/>
      <c r="AE1965" s="7"/>
      <c r="AF1965" s="7"/>
      <c r="AG1965" s="7"/>
      <c r="AH1965" s="7"/>
    </row>
    <row r="1966" spans="1:34" s="1" customFormat="1" ht="0" hidden="1" customHeight="1" x14ac:dyDescent="0.2">
      <c r="A1966" s="7"/>
      <c r="G1966" s="7"/>
      <c r="H1966" s="7"/>
      <c r="I1966" s="7"/>
      <c r="J1966" s="7"/>
      <c r="K1966" s="7"/>
      <c r="L1966" s="7"/>
      <c r="M1966" s="7"/>
      <c r="N1966" s="7"/>
      <c r="O1966" s="7"/>
      <c r="P1966" s="7"/>
      <c r="Q1966" s="7"/>
      <c r="R1966" s="7"/>
      <c r="S1966" s="7"/>
      <c r="T1966" s="7"/>
      <c r="U1966" s="7"/>
      <c r="V1966" s="7"/>
      <c r="W1966" s="7"/>
      <c r="X1966" s="7"/>
      <c r="Y1966" s="7"/>
      <c r="Z1966" s="7"/>
      <c r="AA1966" s="7"/>
      <c r="AB1966" s="7"/>
      <c r="AC1966" s="7"/>
      <c r="AD1966" s="7"/>
      <c r="AE1966" s="7"/>
      <c r="AF1966" s="7"/>
      <c r="AG1966" s="7"/>
      <c r="AH1966" s="7"/>
    </row>
    <row r="1967" spans="1:34" s="1" customFormat="1" ht="0" hidden="1" customHeight="1" x14ac:dyDescent="0.2">
      <c r="A1967" s="7"/>
      <c r="G1967" s="7"/>
      <c r="H1967" s="7"/>
      <c r="I1967" s="7"/>
      <c r="J1967" s="7"/>
      <c r="K1967" s="7"/>
      <c r="L1967" s="7"/>
      <c r="M1967" s="7"/>
      <c r="N1967" s="7"/>
      <c r="O1967" s="7"/>
      <c r="P1967" s="7"/>
      <c r="Q1967" s="7"/>
      <c r="R1967" s="7"/>
      <c r="S1967" s="7"/>
      <c r="T1967" s="7"/>
      <c r="U1967" s="7"/>
      <c r="V1967" s="7"/>
      <c r="W1967" s="7"/>
      <c r="X1967" s="7"/>
      <c r="Y1967" s="7"/>
      <c r="Z1967" s="7"/>
      <c r="AA1967" s="7"/>
      <c r="AB1967" s="7"/>
      <c r="AC1967" s="7"/>
      <c r="AD1967" s="7"/>
      <c r="AE1967" s="7"/>
      <c r="AF1967" s="7"/>
      <c r="AG1967" s="7"/>
      <c r="AH1967" s="7"/>
    </row>
    <row r="1968" spans="1:34" s="1" customFormat="1" ht="0" hidden="1" customHeight="1" x14ac:dyDescent="0.2">
      <c r="A1968" s="7"/>
      <c r="G1968" s="7"/>
      <c r="H1968" s="7"/>
      <c r="I1968" s="7"/>
      <c r="J1968" s="7"/>
      <c r="K1968" s="7"/>
      <c r="L1968" s="7"/>
      <c r="M1968" s="7"/>
      <c r="N1968" s="7"/>
      <c r="O1968" s="7"/>
      <c r="P1968" s="7"/>
      <c r="Q1968" s="7"/>
      <c r="R1968" s="7"/>
      <c r="S1968" s="7"/>
      <c r="T1968" s="7"/>
      <c r="U1968" s="7"/>
      <c r="V1968" s="7"/>
      <c r="W1968" s="7"/>
      <c r="X1968" s="7"/>
      <c r="Y1968" s="7"/>
      <c r="Z1968" s="7"/>
      <c r="AA1968" s="7"/>
      <c r="AB1968" s="7"/>
      <c r="AC1968" s="7"/>
      <c r="AD1968" s="7"/>
      <c r="AE1968" s="7"/>
      <c r="AF1968" s="7"/>
      <c r="AG1968" s="7"/>
      <c r="AH1968" s="7"/>
    </row>
    <row r="1969" spans="1:34" s="1" customFormat="1" ht="0" hidden="1" customHeight="1" x14ac:dyDescent="0.2">
      <c r="A1969" s="7"/>
      <c r="G1969" s="7"/>
      <c r="H1969" s="7"/>
      <c r="I1969" s="7"/>
      <c r="J1969" s="7"/>
      <c r="K1969" s="7"/>
      <c r="L1969" s="7"/>
      <c r="M1969" s="7"/>
      <c r="N1969" s="7"/>
      <c r="O1969" s="7"/>
      <c r="P1969" s="7"/>
      <c r="Q1969" s="7"/>
      <c r="R1969" s="7"/>
      <c r="S1969" s="7"/>
      <c r="T1969" s="7"/>
      <c r="U1969" s="7"/>
      <c r="V1969" s="7"/>
      <c r="W1969" s="7"/>
      <c r="X1969" s="7"/>
      <c r="Y1969" s="7"/>
      <c r="Z1969" s="7"/>
      <c r="AA1969" s="7"/>
      <c r="AB1969" s="7"/>
      <c r="AC1969" s="7"/>
      <c r="AD1969" s="7"/>
      <c r="AE1969" s="7"/>
      <c r="AF1969" s="7"/>
      <c r="AG1969" s="7"/>
      <c r="AH1969" s="7"/>
    </row>
    <row r="1970" spans="1:34" s="1" customFormat="1" ht="0" hidden="1" customHeight="1" x14ac:dyDescent="0.2">
      <c r="A1970" s="7"/>
      <c r="G1970" s="7"/>
      <c r="H1970" s="7"/>
      <c r="I1970" s="7"/>
      <c r="J1970" s="7"/>
      <c r="K1970" s="7"/>
      <c r="L1970" s="7"/>
      <c r="M1970" s="7"/>
      <c r="N1970" s="7"/>
      <c r="O1970" s="7"/>
      <c r="P1970" s="7"/>
      <c r="Q1970" s="7"/>
      <c r="R1970" s="7"/>
      <c r="S1970" s="7"/>
      <c r="T1970" s="7"/>
      <c r="U1970" s="7"/>
      <c r="V1970" s="7"/>
      <c r="W1970" s="7"/>
      <c r="X1970" s="7"/>
      <c r="Y1970" s="7"/>
      <c r="Z1970" s="7"/>
      <c r="AA1970" s="7"/>
      <c r="AB1970" s="7"/>
      <c r="AC1970" s="7"/>
      <c r="AD1970" s="7"/>
      <c r="AE1970" s="7"/>
      <c r="AF1970" s="7"/>
      <c r="AG1970" s="7"/>
      <c r="AH1970" s="7"/>
    </row>
    <row r="1971" spans="1:34" s="1" customFormat="1" ht="0" hidden="1" customHeight="1" x14ac:dyDescent="0.2">
      <c r="A1971" s="7"/>
      <c r="G1971" s="7"/>
      <c r="H1971" s="7"/>
      <c r="I1971" s="7"/>
      <c r="J1971" s="7"/>
      <c r="K1971" s="7"/>
      <c r="L1971" s="7"/>
      <c r="M1971" s="7"/>
      <c r="N1971" s="7"/>
      <c r="O1971" s="7"/>
      <c r="P1971" s="7"/>
      <c r="Q1971" s="7"/>
      <c r="R1971" s="7"/>
      <c r="S1971" s="7"/>
      <c r="T1971" s="7"/>
      <c r="U1971" s="7"/>
      <c r="V1971" s="7"/>
      <c r="W1971" s="7"/>
      <c r="X1971" s="7"/>
      <c r="Y1971" s="7"/>
      <c r="Z1971" s="7"/>
      <c r="AA1971" s="7"/>
      <c r="AB1971" s="7"/>
      <c r="AC1971" s="7"/>
      <c r="AD1971" s="7"/>
      <c r="AE1971" s="7"/>
      <c r="AF1971" s="7"/>
      <c r="AG1971" s="7"/>
      <c r="AH1971" s="7"/>
    </row>
    <row r="1972" spans="1:34" s="1" customFormat="1" ht="0" hidden="1" customHeight="1" x14ac:dyDescent="0.2">
      <c r="A1972" s="7"/>
      <c r="G1972" s="7"/>
      <c r="H1972" s="7"/>
      <c r="I1972" s="7"/>
      <c r="J1972" s="7"/>
      <c r="K1972" s="7"/>
      <c r="L1972" s="7"/>
      <c r="M1972" s="7"/>
      <c r="N1972" s="7"/>
      <c r="O1972" s="7"/>
      <c r="P1972" s="7"/>
      <c r="Q1972" s="7"/>
      <c r="R1972" s="7"/>
      <c r="S1972" s="7"/>
      <c r="T1972" s="7"/>
      <c r="U1972" s="7"/>
      <c r="V1972" s="7"/>
      <c r="W1972" s="7"/>
      <c r="X1972" s="7"/>
      <c r="Y1972" s="7"/>
      <c r="Z1972" s="7"/>
      <c r="AA1972" s="7"/>
      <c r="AB1972" s="7"/>
      <c r="AC1972" s="7"/>
      <c r="AD1972" s="7"/>
      <c r="AE1972" s="7"/>
      <c r="AF1972" s="7"/>
      <c r="AG1972" s="7"/>
      <c r="AH1972" s="7"/>
    </row>
    <row r="1973" spans="1:34" s="1" customFormat="1" ht="0" hidden="1" customHeight="1" x14ac:dyDescent="0.2">
      <c r="A1973" s="7"/>
      <c r="G1973" s="7"/>
      <c r="H1973" s="7"/>
      <c r="I1973" s="7"/>
      <c r="J1973" s="7"/>
      <c r="K1973" s="7"/>
      <c r="L1973" s="7"/>
      <c r="M1973" s="7"/>
      <c r="N1973" s="7"/>
      <c r="O1973" s="7"/>
      <c r="P1973" s="7"/>
      <c r="Q1973" s="7"/>
      <c r="R1973" s="7"/>
      <c r="S1973" s="7"/>
      <c r="T1973" s="7"/>
      <c r="U1973" s="7"/>
      <c r="V1973" s="7"/>
      <c r="W1973" s="7"/>
      <c r="X1973" s="7"/>
      <c r="Y1973" s="7"/>
      <c r="Z1973" s="7"/>
      <c r="AA1973" s="7"/>
      <c r="AB1973" s="7"/>
      <c r="AC1973" s="7"/>
      <c r="AD1973" s="7"/>
      <c r="AE1973" s="7"/>
      <c r="AF1973" s="7"/>
      <c r="AG1973" s="7"/>
      <c r="AH1973" s="7"/>
    </row>
    <row r="1974" spans="1:34" s="1" customFormat="1" ht="0" hidden="1" customHeight="1" x14ac:dyDescent="0.2">
      <c r="A1974" s="7"/>
      <c r="G1974" s="7"/>
      <c r="H1974" s="7"/>
      <c r="I1974" s="7"/>
      <c r="J1974" s="7"/>
      <c r="K1974" s="7"/>
      <c r="L1974" s="7"/>
      <c r="M1974" s="7"/>
      <c r="N1974" s="7"/>
      <c r="O1974" s="7"/>
      <c r="P1974" s="7"/>
      <c r="Q1974" s="7"/>
      <c r="R1974" s="7"/>
      <c r="S1974" s="7"/>
      <c r="T1974" s="7"/>
      <c r="U1974" s="7"/>
      <c r="V1974" s="7"/>
      <c r="W1974" s="7"/>
      <c r="X1974" s="7"/>
      <c r="Y1974" s="7"/>
      <c r="Z1974" s="7"/>
      <c r="AA1974" s="7"/>
      <c r="AB1974" s="7"/>
      <c r="AC1974" s="7"/>
      <c r="AD1974" s="7"/>
      <c r="AE1974" s="7"/>
      <c r="AF1974" s="7"/>
      <c r="AG1974" s="7"/>
      <c r="AH1974" s="7"/>
    </row>
    <row r="1975" spans="1:34" s="1" customFormat="1" ht="0" hidden="1" customHeight="1" x14ac:dyDescent="0.2">
      <c r="A1975" s="7"/>
      <c r="G1975" s="7"/>
      <c r="H1975" s="7"/>
      <c r="I1975" s="7"/>
      <c r="J1975" s="7"/>
      <c r="K1975" s="7"/>
      <c r="L1975" s="7"/>
      <c r="M1975" s="7"/>
      <c r="N1975" s="7"/>
      <c r="O1975" s="7"/>
      <c r="P1975" s="7"/>
      <c r="Q1975" s="7"/>
      <c r="R1975" s="7"/>
      <c r="S1975" s="7"/>
      <c r="T1975" s="7"/>
      <c r="U1975" s="7"/>
      <c r="V1975" s="7"/>
      <c r="W1975" s="7"/>
      <c r="X1975" s="7"/>
      <c r="Y1975" s="7"/>
      <c r="Z1975" s="7"/>
      <c r="AA1975" s="7"/>
      <c r="AB1975" s="7"/>
      <c r="AC1975" s="7"/>
      <c r="AD1975" s="7"/>
      <c r="AE1975" s="7"/>
      <c r="AF1975" s="7"/>
      <c r="AG1975" s="7"/>
      <c r="AH1975" s="7"/>
    </row>
    <row r="1976" spans="1:34" s="1" customFormat="1" ht="0" hidden="1" customHeight="1" x14ac:dyDescent="0.2">
      <c r="A1976" s="7"/>
      <c r="G1976" s="7"/>
      <c r="H1976" s="7"/>
      <c r="I1976" s="7"/>
      <c r="J1976" s="7"/>
      <c r="K1976" s="7"/>
      <c r="L1976" s="7"/>
      <c r="M1976" s="7"/>
      <c r="N1976" s="7"/>
      <c r="O1976" s="7"/>
      <c r="P1976" s="7"/>
      <c r="Q1976" s="7"/>
      <c r="R1976" s="7"/>
      <c r="S1976" s="7"/>
      <c r="T1976" s="7"/>
      <c r="U1976" s="7"/>
      <c r="V1976" s="7"/>
      <c r="W1976" s="7"/>
      <c r="X1976" s="7"/>
      <c r="Y1976" s="7"/>
      <c r="Z1976" s="7"/>
      <c r="AA1976" s="7"/>
      <c r="AB1976" s="7"/>
      <c r="AC1976" s="7"/>
      <c r="AD1976" s="7"/>
      <c r="AE1976" s="7"/>
      <c r="AF1976" s="7"/>
      <c r="AG1976" s="7"/>
      <c r="AH1976" s="7"/>
    </row>
    <row r="1977" spans="1:34" s="1" customFormat="1" ht="0" hidden="1" customHeight="1" x14ac:dyDescent="0.2">
      <c r="A1977" s="7"/>
      <c r="G1977" s="7"/>
      <c r="H1977" s="7"/>
      <c r="I1977" s="7"/>
      <c r="J1977" s="7"/>
      <c r="K1977" s="7"/>
      <c r="L1977" s="7"/>
      <c r="M1977" s="7"/>
      <c r="N1977" s="7"/>
      <c r="O1977" s="7"/>
      <c r="P1977" s="7"/>
      <c r="Q1977" s="7"/>
      <c r="R1977" s="7"/>
      <c r="S1977" s="7"/>
      <c r="T1977" s="7"/>
      <c r="U1977" s="7"/>
      <c r="V1977" s="7"/>
      <c r="W1977" s="7"/>
      <c r="X1977" s="7"/>
      <c r="Y1977" s="7"/>
      <c r="Z1977" s="7"/>
      <c r="AA1977" s="7"/>
      <c r="AB1977" s="7"/>
      <c r="AC1977" s="7"/>
      <c r="AD1977" s="7"/>
      <c r="AE1977" s="7"/>
      <c r="AF1977" s="7"/>
      <c r="AG1977" s="7"/>
      <c r="AH1977" s="7"/>
    </row>
    <row r="1978" spans="1:34" s="1" customFormat="1" ht="0" hidden="1" customHeight="1" x14ac:dyDescent="0.2">
      <c r="A1978" s="7"/>
      <c r="G1978" s="7"/>
      <c r="H1978" s="7"/>
      <c r="I1978" s="7"/>
      <c r="J1978" s="7"/>
      <c r="K1978" s="7"/>
      <c r="L1978" s="7"/>
      <c r="M1978" s="7"/>
      <c r="N1978" s="7"/>
      <c r="O1978" s="7"/>
      <c r="P1978" s="7"/>
      <c r="Q1978" s="7"/>
      <c r="R1978" s="7"/>
      <c r="S1978" s="7"/>
      <c r="T1978" s="7"/>
      <c r="U1978" s="7"/>
      <c r="V1978" s="7"/>
      <c r="W1978" s="7"/>
      <c r="X1978" s="7"/>
      <c r="Y1978" s="7"/>
      <c r="Z1978" s="7"/>
      <c r="AA1978" s="7"/>
      <c r="AB1978" s="7"/>
      <c r="AC1978" s="7"/>
      <c r="AD1978" s="7"/>
      <c r="AE1978" s="7"/>
      <c r="AF1978" s="7"/>
      <c r="AG1978" s="7"/>
      <c r="AH1978" s="7"/>
    </row>
    <row r="1979" spans="1:34" s="1" customFormat="1" ht="0" hidden="1" customHeight="1" x14ac:dyDescent="0.2">
      <c r="A1979" s="7"/>
      <c r="G1979" s="7"/>
      <c r="H1979" s="7"/>
      <c r="I1979" s="7"/>
      <c r="J1979" s="7"/>
      <c r="K1979" s="7"/>
      <c r="L1979" s="7"/>
      <c r="M1979" s="7"/>
      <c r="N1979" s="7"/>
      <c r="O1979" s="7"/>
      <c r="P1979" s="7"/>
      <c r="Q1979" s="7"/>
      <c r="R1979" s="7"/>
      <c r="S1979" s="7"/>
      <c r="T1979" s="7"/>
      <c r="U1979" s="7"/>
      <c r="V1979" s="7"/>
      <c r="W1979" s="7"/>
      <c r="X1979" s="7"/>
      <c r="Y1979" s="7"/>
      <c r="Z1979" s="7"/>
      <c r="AA1979" s="7"/>
      <c r="AB1979" s="7"/>
      <c r="AC1979" s="7"/>
      <c r="AD1979" s="7"/>
      <c r="AE1979" s="7"/>
      <c r="AF1979" s="7"/>
      <c r="AG1979" s="7"/>
      <c r="AH1979" s="7"/>
    </row>
    <row r="1980" spans="1:34" s="1" customFormat="1" ht="0" hidden="1" customHeight="1" x14ac:dyDescent="0.2">
      <c r="A1980" s="7"/>
      <c r="G1980" s="7"/>
      <c r="H1980" s="7"/>
      <c r="I1980" s="7"/>
      <c r="J1980" s="7"/>
      <c r="K1980" s="7"/>
      <c r="L1980" s="7"/>
      <c r="M1980" s="7"/>
      <c r="N1980" s="7"/>
      <c r="O1980" s="7"/>
      <c r="P1980" s="7"/>
      <c r="Q1980" s="7"/>
      <c r="R1980" s="7"/>
      <c r="S1980" s="7"/>
      <c r="T1980" s="7"/>
      <c r="U1980" s="7"/>
      <c r="V1980" s="7"/>
      <c r="W1980" s="7"/>
      <c r="X1980" s="7"/>
      <c r="Y1980" s="7"/>
      <c r="Z1980" s="7"/>
      <c r="AA1980" s="7"/>
      <c r="AB1980" s="7"/>
      <c r="AC1980" s="7"/>
      <c r="AD1980" s="7"/>
      <c r="AE1980" s="7"/>
      <c r="AF1980" s="7"/>
      <c r="AG1980" s="7"/>
      <c r="AH1980" s="7"/>
    </row>
    <row r="1981" spans="1:34" s="1" customFormat="1" ht="0" hidden="1" customHeight="1" x14ac:dyDescent="0.2">
      <c r="A1981" s="7"/>
      <c r="G1981" s="7"/>
      <c r="H1981" s="7"/>
      <c r="I1981" s="7"/>
      <c r="J1981" s="7"/>
      <c r="K1981" s="7"/>
      <c r="L1981" s="7"/>
      <c r="M1981" s="7"/>
      <c r="N1981" s="7"/>
      <c r="O1981" s="7"/>
      <c r="P1981" s="7"/>
      <c r="Q1981" s="7"/>
      <c r="R1981" s="7"/>
      <c r="S1981" s="7"/>
      <c r="T1981" s="7"/>
      <c r="U1981" s="7"/>
      <c r="V1981" s="7"/>
      <c r="W1981" s="7"/>
      <c r="X1981" s="7"/>
      <c r="Y1981" s="7"/>
      <c r="Z1981" s="7"/>
      <c r="AA1981" s="7"/>
      <c r="AB1981" s="7"/>
      <c r="AC1981" s="7"/>
      <c r="AD1981" s="7"/>
      <c r="AE1981" s="7"/>
      <c r="AF1981" s="7"/>
      <c r="AG1981" s="7"/>
      <c r="AH1981" s="7"/>
    </row>
    <row r="1982" spans="1:34" s="1" customFormat="1" ht="0" hidden="1" customHeight="1" x14ac:dyDescent="0.2">
      <c r="A1982" s="7"/>
      <c r="G1982" s="7"/>
      <c r="H1982" s="7"/>
      <c r="I1982" s="7"/>
      <c r="J1982" s="7"/>
      <c r="K1982" s="7"/>
      <c r="L1982" s="7"/>
      <c r="M1982" s="7"/>
      <c r="N1982" s="7"/>
      <c r="O1982" s="7"/>
      <c r="P1982" s="7"/>
      <c r="Q1982" s="7"/>
      <c r="R1982" s="7"/>
      <c r="S1982" s="7"/>
      <c r="T1982" s="7"/>
      <c r="U1982" s="7"/>
      <c r="V1982" s="7"/>
      <c r="W1982" s="7"/>
      <c r="X1982" s="7"/>
      <c r="Y1982" s="7"/>
      <c r="Z1982" s="7"/>
      <c r="AA1982" s="7"/>
      <c r="AB1982" s="7"/>
      <c r="AC1982" s="7"/>
      <c r="AD1982" s="7"/>
      <c r="AE1982" s="7"/>
      <c r="AF1982" s="7"/>
      <c r="AG1982" s="7"/>
      <c r="AH1982" s="7"/>
    </row>
    <row r="1983" spans="1:34" s="1" customFormat="1" ht="0" hidden="1" customHeight="1" x14ac:dyDescent="0.2">
      <c r="A1983" s="7"/>
      <c r="G1983" s="7"/>
      <c r="H1983" s="7"/>
      <c r="I1983" s="7"/>
      <c r="J1983" s="7"/>
      <c r="K1983" s="7"/>
      <c r="L1983" s="7"/>
      <c r="M1983" s="7"/>
      <c r="N1983" s="7"/>
      <c r="O1983" s="7"/>
      <c r="P1983" s="7"/>
      <c r="Q1983" s="7"/>
      <c r="R1983" s="7"/>
      <c r="S1983" s="7"/>
      <c r="T1983" s="7"/>
      <c r="U1983" s="7"/>
      <c r="V1983" s="7"/>
      <c r="W1983" s="7"/>
      <c r="X1983" s="7"/>
      <c r="Y1983" s="7"/>
      <c r="Z1983" s="7"/>
      <c r="AA1983" s="7"/>
      <c r="AB1983" s="7"/>
      <c r="AC1983" s="7"/>
      <c r="AD1983" s="7"/>
      <c r="AE1983" s="7"/>
      <c r="AF1983" s="7"/>
      <c r="AG1983" s="7"/>
      <c r="AH1983" s="7"/>
    </row>
    <row r="1984" spans="1:34" s="1" customFormat="1" ht="0" hidden="1" customHeight="1" x14ac:dyDescent="0.2">
      <c r="A1984" s="7"/>
      <c r="G1984" s="7"/>
      <c r="H1984" s="7"/>
      <c r="I1984" s="7"/>
      <c r="J1984" s="7"/>
      <c r="K1984" s="7"/>
      <c r="L1984" s="7"/>
      <c r="M1984" s="7"/>
      <c r="N1984" s="7"/>
      <c r="O1984" s="7"/>
      <c r="P1984" s="7"/>
      <c r="Q1984" s="7"/>
      <c r="R1984" s="7"/>
      <c r="S1984" s="7"/>
      <c r="T1984" s="7"/>
      <c r="U1984" s="7"/>
      <c r="V1984" s="7"/>
      <c r="W1984" s="7"/>
      <c r="X1984" s="7"/>
      <c r="Y1984" s="7"/>
      <c r="Z1984" s="7"/>
      <c r="AA1984" s="7"/>
      <c r="AB1984" s="7"/>
      <c r="AC1984" s="7"/>
      <c r="AD1984" s="7"/>
      <c r="AE1984" s="7"/>
      <c r="AF1984" s="7"/>
      <c r="AG1984" s="7"/>
      <c r="AH1984" s="7"/>
    </row>
    <row r="1985" spans="1:34" s="1" customFormat="1" ht="0" hidden="1" customHeight="1" x14ac:dyDescent="0.2">
      <c r="A1985" s="7"/>
      <c r="G1985" s="7"/>
      <c r="H1985" s="7"/>
      <c r="I1985" s="7"/>
      <c r="J1985" s="7"/>
      <c r="K1985" s="7"/>
      <c r="L1985" s="7"/>
      <c r="M1985" s="7"/>
      <c r="N1985" s="7"/>
      <c r="O1985" s="7"/>
      <c r="P1985" s="7"/>
      <c r="Q1985" s="7"/>
      <c r="R1985" s="7"/>
      <c r="S1985" s="7"/>
      <c r="T1985" s="7"/>
      <c r="U1985" s="7"/>
      <c r="V1985" s="7"/>
      <c r="W1985" s="7"/>
      <c r="X1985" s="7"/>
      <c r="Y1985" s="7"/>
      <c r="Z1985" s="7"/>
      <c r="AA1985" s="7"/>
      <c r="AB1985" s="7"/>
      <c r="AC1985" s="7"/>
      <c r="AD1985" s="7"/>
      <c r="AE1985" s="7"/>
      <c r="AF1985" s="7"/>
      <c r="AG1985" s="7"/>
      <c r="AH1985" s="7"/>
    </row>
    <row r="1986" spans="1:34" s="1" customFormat="1" ht="0" hidden="1" customHeight="1" x14ac:dyDescent="0.2">
      <c r="A1986" s="7"/>
      <c r="G1986" s="7"/>
      <c r="H1986" s="7"/>
      <c r="I1986" s="7"/>
      <c r="J1986" s="7"/>
      <c r="K1986" s="7"/>
      <c r="L1986" s="7"/>
      <c r="M1986" s="7"/>
      <c r="N1986" s="7"/>
      <c r="O1986" s="7"/>
      <c r="P1986" s="7"/>
      <c r="Q1986" s="7"/>
      <c r="R1986" s="7"/>
      <c r="S1986" s="7"/>
      <c r="T1986" s="7"/>
      <c r="U1986" s="7"/>
      <c r="V1986" s="7"/>
      <c r="W1986" s="7"/>
      <c r="X1986" s="7"/>
      <c r="Y1986" s="7"/>
      <c r="Z1986" s="7"/>
      <c r="AA1986" s="7"/>
      <c r="AB1986" s="7"/>
      <c r="AC1986" s="7"/>
      <c r="AD1986" s="7"/>
      <c r="AE1986" s="7"/>
      <c r="AF1986" s="7"/>
      <c r="AG1986" s="7"/>
      <c r="AH1986" s="7"/>
    </row>
    <row r="1987" spans="1:34" s="1" customFormat="1" ht="0" hidden="1" customHeight="1" x14ac:dyDescent="0.2">
      <c r="A1987" s="7"/>
      <c r="G1987" s="7"/>
      <c r="H1987" s="7"/>
      <c r="I1987" s="7"/>
      <c r="J1987" s="7"/>
      <c r="K1987" s="7"/>
      <c r="L1987" s="7"/>
      <c r="M1987" s="7"/>
      <c r="N1987" s="7"/>
      <c r="O1987" s="7"/>
      <c r="P1987" s="7"/>
      <c r="Q1987" s="7"/>
      <c r="R1987" s="7"/>
      <c r="S1987" s="7"/>
      <c r="T1987" s="7"/>
      <c r="U1987" s="7"/>
      <c r="V1987" s="7"/>
      <c r="W1987" s="7"/>
      <c r="X1987" s="7"/>
      <c r="Y1987" s="7"/>
      <c r="Z1987" s="7"/>
      <c r="AA1987" s="7"/>
      <c r="AB1987" s="7"/>
      <c r="AC1987" s="7"/>
      <c r="AD1987" s="7"/>
      <c r="AE1987" s="7"/>
      <c r="AF1987" s="7"/>
      <c r="AG1987" s="7"/>
      <c r="AH1987" s="7"/>
    </row>
    <row r="1988" spans="1:34" s="1" customFormat="1" ht="0" hidden="1" customHeight="1" x14ac:dyDescent="0.2">
      <c r="A1988" s="7"/>
      <c r="G1988" s="7"/>
      <c r="H1988" s="7"/>
      <c r="I1988" s="7"/>
      <c r="J1988" s="7"/>
      <c r="K1988" s="7"/>
      <c r="L1988" s="7"/>
      <c r="M1988" s="7"/>
      <c r="N1988" s="7"/>
      <c r="O1988" s="7"/>
      <c r="P1988" s="7"/>
      <c r="Q1988" s="7"/>
      <c r="R1988" s="7"/>
      <c r="S1988" s="7"/>
      <c r="T1988" s="7"/>
      <c r="U1988" s="7"/>
      <c r="V1988" s="7"/>
      <c r="W1988" s="7"/>
      <c r="X1988" s="7"/>
      <c r="Y1988" s="7"/>
      <c r="Z1988" s="7"/>
      <c r="AA1988" s="7"/>
      <c r="AB1988" s="7"/>
      <c r="AC1988" s="7"/>
      <c r="AD1988" s="7"/>
      <c r="AE1988" s="7"/>
      <c r="AF1988" s="7"/>
      <c r="AG1988" s="7"/>
      <c r="AH1988" s="7"/>
    </row>
    <row r="1989" spans="1:34" s="1" customFormat="1" ht="0" hidden="1" customHeight="1" x14ac:dyDescent="0.2">
      <c r="A1989" s="7"/>
      <c r="G1989" s="7"/>
      <c r="H1989" s="7"/>
      <c r="I1989" s="7"/>
      <c r="J1989" s="7"/>
      <c r="K1989" s="7"/>
      <c r="L1989" s="7"/>
      <c r="M1989" s="7"/>
      <c r="N1989" s="7"/>
      <c r="O1989" s="7"/>
      <c r="P1989" s="7"/>
      <c r="Q1989" s="7"/>
      <c r="R1989" s="7"/>
      <c r="S1989" s="7"/>
      <c r="T1989" s="7"/>
      <c r="U1989" s="7"/>
      <c r="V1989" s="7"/>
      <c r="W1989" s="7"/>
      <c r="X1989" s="7"/>
      <c r="Y1989" s="7"/>
      <c r="Z1989" s="7"/>
      <c r="AA1989" s="7"/>
      <c r="AB1989" s="7"/>
      <c r="AC1989" s="7"/>
      <c r="AD1989" s="7"/>
      <c r="AE1989" s="7"/>
      <c r="AF1989" s="7"/>
      <c r="AG1989" s="7"/>
      <c r="AH1989" s="7"/>
    </row>
    <row r="1990" spans="1:34" s="1" customFormat="1" ht="0" hidden="1" customHeight="1" x14ac:dyDescent="0.2">
      <c r="A1990" s="7"/>
      <c r="G1990" s="7"/>
      <c r="H1990" s="7"/>
      <c r="I1990" s="7"/>
      <c r="J1990" s="7"/>
      <c r="K1990" s="7"/>
      <c r="L1990" s="7"/>
      <c r="M1990" s="7"/>
      <c r="N1990" s="7"/>
      <c r="O1990" s="7"/>
      <c r="P1990" s="7"/>
      <c r="Q1990" s="7"/>
      <c r="R1990" s="7"/>
      <c r="S1990" s="7"/>
      <c r="T1990" s="7"/>
      <c r="U1990" s="7"/>
      <c r="V1990" s="7"/>
      <c r="W1990" s="7"/>
      <c r="X1990" s="7"/>
      <c r="Y1990" s="7"/>
      <c r="Z1990" s="7"/>
      <c r="AA1990" s="7"/>
      <c r="AB1990" s="7"/>
      <c r="AC1990" s="7"/>
      <c r="AD1990" s="7"/>
      <c r="AE1990" s="7"/>
      <c r="AF1990" s="7"/>
      <c r="AG1990" s="7"/>
      <c r="AH1990" s="7"/>
    </row>
    <row r="1991" spans="1:34" s="1" customFormat="1" ht="0" hidden="1" customHeight="1" x14ac:dyDescent="0.2">
      <c r="A1991" s="7"/>
      <c r="G1991" s="7"/>
      <c r="H1991" s="7"/>
      <c r="I1991" s="7"/>
      <c r="J1991" s="7"/>
      <c r="K1991" s="7"/>
      <c r="L1991" s="7"/>
      <c r="M1991" s="7"/>
      <c r="N1991" s="7"/>
      <c r="O1991" s="7"/>
      <c r="P1991" s="7"/>
      <c r="Q1991" s="7"/>
      <c r="R1991" s="7"/>
      <c r="S1991" s="7"/>
      <c r="T1991" s="7"/>
      <c r="U1991" s="7"/>
      <c r="V1991" s="7"/>
      <c r="W1991" s="7"/>
      <c r="X1991" s="7"/>
      <c r="Y1991" s="7"/>
      <c r="Z1991" s="7"/>
      <c r="AA1991" s="7"/>
      <c r="AB1991" s="7"/>
      <c r="AC1991" s="7"/>
      <c r="AD1991" s="7"/>
      <c r="AE1991" s="7"/>
      <c r="AF1991" s="7"/>
      <c r="AG1991" s="7"/>
      <c r="AH1991" s="7"/>
    </row>
    <row r="1992" spans="1:34" s="1" customFormat="1" ht="0" hidden="1" customHeight="1" x14ac:dyDescent="0.2">
      <c r="A1992" s="7"/>
      <c r="G1992" s="7"/>
      <c r="H1992" s="7"/>
      <c r="I1992" s="7"/>
      <c r="J1992" s="7"/>
      <c r="K1992" s="7"/>
      <c r="L1992" s="7"/>
      <c r="M1992" s="7"/>
      <c r="N1992" s="7"/>
      <c r="O1992" s="7"/>
      <c r="P1992" s="7"/>
      <c r="Q1992" s="7"/>
      <c r="R1992" s="7"/>
      <c r="S1992" s="7"/>
      <c r="T1992" s="7"/>
      <c r="U1992" s="7"/>
      <c r="V1992" s="7"/>
      <c r="W1992" s="7"/>
      <c r="X1992" s="7"/>
      <c r="Y1992" s="7"/>
      <c r="Z1992" s="7"/>
      <c r="AA1992" s="7"/>
      <c r="AB1992" s="7"/>
      <c r="AC1992" s="7"/>
      <c r="AD1992" s="7"/>
      <c r="AE1992" s="7"/>
      <c r="AF1992" s="7"/>
      <c r="AG1992" s="7"/>
      <c r="AH1992" s="7"/>
    </row>
    <row r="1993" spans="1:34" s="1" customFormat="1" ht="0" hidden="1" customHeight="1" x14ac:dyDescent="0.2">
      <c r="A1993" s="7"/>
      <c r="G1993" s="7"/>
      <c r="H1993" s="7"/>
      <c r="I1993" s="7"/>
      <c r="J1993" s="7"/>
      <c r="K1993" s="7"/>
      <c r="L1993" s="7"/>
      <c r="M1993" s="7"/>
      <c r="N1993" s="7"/>
      <c r="O1993" s="7"/>
      <c r="P1993" s="7"/>
      <c r="Q1993" s="7"/>
      <c r="R1993" s="7"/>
      <c r="S1993" s="7"/>
      <c r="T1993" s="7"/>
      <c r="U1993" s="7"/>
      <c r="V1993" s="7"/>
      <c r="W1993" s="7"/>
      <c r="X1993" s="7"/>
      <c r="Y1993" s="7"/>
      <c r="Z1993" s="7"/>
      <c r="AA1993" s="7"/>
      <c r="AB1993" s="7"/>
      <c r="AC1993" s="7"/>
      <c r="AD1993" s="7"/>
      <c r="AE1993" s="7"/>
      <c r="AF1993" s="7"/>
      <c r="AG1993" s="7"/>
      <c r="AH1993" s="7"/>
    </row>
    <row r="1994" spans="1:34" s="1" customFormat="1" ht="0" hidden="1" customHeight="1" x14ac:dyDescent="0.2">
      <c r="A1994" s="7"/>
      <c r="G1994" s="7"/>
      <c r="H1994" s="7"/>
      <c r="I1994" s="7"/>
      <c r="J1994" s="7"/>
      <c r="K1994" s="7"/>
      <c r="L1994" s="7"/>
      <c r="M1994" s="7"/>
      <c r="N1994" s="7"/>
      <c r="O1994" s="7"/>
      <c r="P1994" s="7"/>
      <c r="Q1994" s="7"/>
      <c r="R1994" s="7"/>
      <c r="S1994" s="7"/>
      <c r="T1994" s="7"/>
      <c r="U1994" s="7"/>
      <c r="V1994" s="7"/>
      <c r="W1994" s="7"/>
      <c r="X1994" s="7"/>
      <c r="Y1994" s="7"/>
      <c r="Z1994" s="7"/>
      <c r="AA1994" s="7"/>
      <c r="AB1994" s="7"/>
      <c r="AC1994" s="7"/>
      <c r="AD1994" s="7"/>
      <c r="AE1994" s="7"/>
      <c r="AF1994" s="7"/>
      <c r="AG1994" s="7"/>
      <c r="AH1994" s="7"/>
    </row>
    <row r="1995" spans="1:34" s="1" customFormat="1" ht="0" hidden="1" customHeight="1" x14ac:dyDescent="0.2">
      <c r="A1995" s="7"/>
      <c r="G1995" s="7"/>
      <c r="H1995" s="7"/>
      <c r="I1995" s="7"/>
      <c r="J1995" s="7"/>
      <c r="K1995" s="7"/>
      <c r="L1995" s="7"/>
      <c r="M1995" s="7"/>
      <c r="N1995" s="7"/>
      <c r="O1995" s="7"/>
      <c r="P1995" s="7"/>
      <c r="Q1995" s="7"/>
      <c r="R1995" s="7"/>
      <c r="S1995" s="7"/>
      <c r="T1995" s="7"/>
      <c r="U1995" s="7"/>
      <c r="V1995" s="7"/>
      <c r="W1995" s="7"/>
      <c r="X1995" s="7"/>
      <c r="Y1995" s="7"/>
      <c r="Z1995" s="7"/>
      <c r="AA1995" s="7"/>
      <c r="AB1995" s="7"/>
      <c r="AC1995" s="7"/>
      <c r="AD1995" s="7"/>
      <c r="AE1995" s="7"/>
      <c r="AF1995" s="7"/>
      <c r="AG1995" s="7"/>
      <c r="AH1995" s="7"/>
    </row>
    <row r="1996" spans="1:34" s="1" customFormat="1" ht="0" hidden="1" customHeight="1" x14ac:dyDescent="0.2">
      <c r="A1996" s="7"/>
      <c r="G1996" s="7"/>
      <c r="H1996" s="7"/>
      <c r="I1996" s="7"/>
      <c r="J1996" s="7"/>
      <c r="K1996" s="7"/>
      <c r="L1996" s="7"/>
      <c r="M1996" s="7"/>
      <c r="N1996" s="7"/>
      <c r="O1996" s="7"/>
      <c r="P1996" s="7"/>
      <c r="Q1996" s="7"/>
      <c r="R1996" s="7"/>
      <c r="S1996" s="7"/>
      <c r="T1996" s="7"/>
      <c r="U1996" s="7"/>
      <c r="V1996" s="7"/>
      <c r="W1996" s="7"/>
      <c r="X1996" s="7"/>
      <c r="Y1996" s="7"/>
      <c r="Z1996" s="7"/>
      <c r="AA1996" s="7"/>
      <c r="AB1996" s="7"/>
      <c r="AC1996" s="7"/>
      <c r="AD1996" s="7"/>
      <c r="AE1996" s="7"/>
      <c r="AF1996" s="7"/>
      <c r="AG1996" s="7"/>
      <c r="AH1996" s="7"/>
    </row>
    <row r="1997" spans="1:34" s="1" customFormat="1" ht="0" hidden="1" customHeight="1" x14ac:dyDescent="0.2">
      <c r="A1997" s="7"/>
      <c r="G1997" s="7"/>
      <c r="H1997" s="7"/>
      <c r="I1997" s="7"/>
      <c r="J1997" s="7"/>
      <c r="K1997" s="7"/>
      <c r="L1997" s="7"/>
      <c r="M1997" s="7"/>
      <c r="N1997" s="7"/>
      <c r="O1997" s="7"/>
      <c r="P1997" s="7"/>
      <c r="Q1997" s="7"/>
      <c r="R1997" s="7"/>
      <c r="S1997" s="7"/>
      <c r="T1997" s="7"/>
      <c r="U1997" s="7"/>
      <c r="V1997" s="7"/>
      <c r="W1997" s="7"/>
      <c r="X1997" s="7"/>
      <c r="Y1997" s="7"/>
      <c r="Z1997" s="7"/>
      <c r="AA1997" s="7"/>
      <c r="AB1997" s="7"/>
      <c r="AC1997" s="7"/>
      <c r="AD1997" s="7"/>
      <c r="AE1997" s="7"/>
      <c r="AF1997" s="7"/>
      <c r="AG1997" s="7"/>
      <c r="AH1997" s="7"/>
    </row>
    <row r="1998" spans="1:34" s="1" customFormat="1" ht="0" hidden="1" customHeight="1" x14ac:dyDescent="0.2">
      <c r="A1998" s="7"/>
      <c r="G1998" s="7"/>
      <c r="H1998" s="7"/>
      <c r="I1998" s="7"/>
      <c r="J1998" s="7"/>
      <c r="K1998" s="7"/>
      <c r="L1998" s="7"/>
      <c r="M1998" s="7"/>
      <c r="N1998" s="7"/>
      <c r="O1998" s="7"/>
      <c r="P1998" s="7"/>
      <c r="Q1998" s="7"/>
      <c r="R1998" s="7"/>
      <c r="S1998" s="7"/>
      <c r="T1998" s="7"/>
      <c r="U1998" s="7"/>
      <c r="V1998" s="7"/>
      <c r="W1998" s="7"/>
      <c r="X1998" s="7"/>
      <c r="Y1998" s="7"/>
      <c r="Z1998" s="7"/>
      <c r="AA1998" s="7"/>
      <c r="AB1998" s="7"/>
      <c r="AC1998" s="7"/>
      <c r="AD1998" s="7"/>
      <c r="AE1998" s="7"/>
      <c r="AF1998" s="7"/>
      <c r="AG1998" s="7"/>
      <c r="AH1998" s="7"/>
    </row>
    <row r="1999" spans="1:34" s="1" customFormat="1" ht="0" hidden="1" customHeight="1" x14ac:dyDescent="0.2">
      <c r="A1999" s="7"/>
      <c r="G1999" s="7"/>
      <c r="H1999" s="7"/>
      <c r="I1999" s="7"/>
      <c r="J1999" s="7"/>
      <c r="K1999" s="7"/>
      <c r="L1999" s="7"/>
      <c r="M1999" s="7"/>
      <c r="N1999" s="7"/>
      <c r="O1999" s="7"/>
      <c r="P1999" s="7"/>
      <c r="Q1999" s="7"/>
      <c r="R1999" s="7"/>
      <c r="S1999" s="7"/>
      <c r="T1999" s="7"/>
      <c r="U1999" s="7"/>
      <c r="V1999" s="7"/>
      <c r="W1999" s="7"/>
      <c r="X1999" s="7"/>
      <c r="Y1999" s="7"/>
      <c r="Z1999" s="7"/>
      <c r="AA1999" s="7"/>
      <c r="AB1999" s="7"/>
      <c r="AC1999" s="7"/>
      <c r="AD1999" s="7"/>
      <c r="AE1999" s="7"/>
      <c r="AF1999" s="7"/>
      <c r="AG1999" s="7"/>
      <c r="AH1999" s="7"/>
    </row>
    <row r="2000" spans="1:34" s="1" customFormat="1" ht="0" hidden="1" customHeight="1" x14ac:dyDescent="0.2">
      <c r="A2000" s="7"/>
      <c r="G2000" s="7"/>
      <c r="H2000" s="7"/>
      <c r="I2000" s="7"/>
      <c r="J2000" s="7"/>
      <c r="K2000" s="7"/>
      <c r="L2000" s="7"/>
      <c r="M2000" s="7"/>
      <c r="N2000" s="7"/>
      <c r="O2000" s="7"/>
      <c r="P2000" s="7"/>
      <c r="Q2000" s="7"/>
      <c r="R2000" s="7"/>
      <c r="S2000" s="7"/>
      <c r="T2000" s="7"/>
      <c r="U2000" s="7"/>
      <c r="V2000" s="7"/>
      <c r="W2000" s="7"/>
      <c r="X2000" s="7"/>
      <c r="Y2000" s="7"/>
      <c r="Z2000" s="7"/>
      <c r="AA2000" s="7"/>
      <c r="AB2000" s="7"/>
      <c r="AC2000" s="7"/>
      <c r="AD2000" s="7"/>
      <c r="AE2000" s="7"/>
      <c r="AF2000" s="7"/>
      <c r="AG2000" s="7"/>
      <c r="AH2000" s="7"/>
    </row>
    <row r="2001" spans="1:34" s="1" customFormat="1" ht="0" hidden="1" customHeight="1" x14ac:dyDescent="0.2">
      <c r="A2001" s="7"/>
      <c r="G2001" s="7"/>
      <c r="H2001" s="7"/>
      <c r="I2001" s="7"/>
      <c r="J2001" s="7"/>
      <c r="K2001" s="7"/>
      <c r="L2001" s="7"/>
      <c r="M2001" s="7"/>
      <c r="N2001" s="7"/>
      <c r="O2001" s="7"/>
      <c r="P2001" s="7"/>
      <c r="Q2001" s="7"/>
      <c r="R2001" s="7"/>
      <c r="S2001" s="7"/>
      <c r="T2001" s="7"/>
      <c r="U2001" s="7"/>
      <c r="V2001" s="7"/>
      <c r="W2001" s="7"/>
      <c r="X2001" s="7"/>
      <c r="Y2001" s="7"/>
      <c r="Z2001" s="7"/>
      <c r="AA2001" s="7"/>
      <c r="AB2001" s="7"/>
      <c r="AC2001" s="7"/>
      <c r="AD2001" s="7"/>
      <c r="AE2001" s="7"/>
      <c r="AF2001" s="7"/>
      <c r="AG2001" s="7"/>
      <c r="AH2001" s="7"/>
    </row>
    <row r="2002" spans="1:34" s="1" customFormat="1" ht="0" hidden="1" customHeight="1" x14ac:dyDescent="0.2">
      <c r="A2002" s="7"/>
      <c r="G2002" s="7"/>
      <c r="H2002" s="7"/>
      <c r="I2002" s="7"/>
      <c r="J2002" s="7"/>
      <c r="K2002" s="7"/>
      <c r="L2002" s="7"/>
      <c r="M2002" s="7"/>
      <c r="N2002" s="7"/>
      <c r="O2002" s="7"/>
      <c r="P2002" s="7"/>
      <c r="Q2002" s="7"/>
      <c r="R2002" s="7"/>
      <c r="S2002" s="7"/>
      <c r="T2002" s="7"/>
      <c r="U2002" s="7"/>
      <c r="V2002" s="7"/>
      <c r="W2002" s="7"/>
      <c r="X2002" s="7"/>
      <c r="Y2002" s="7"/>
      <c r="Z2002" s="7"/>
      <c r="AA2002" s="7"/>
      <c r="AB2002" s="7"/>
      <c r="AC2002" s="7"/>
      <c r="AD2002" s="7"/>
      <c r="AE2002" s="7"/>
      <c r="AF2002" s="7"/>
      <c r="AG2002" s="7"/>
      <c r="AH2002" s="7"/>
    </row>
    <row r="2003" spans="1:34" s="1" customFormat="1" ht="0" hidden="1" customHeight="1" x14ac:dyDescent="0.2">
      <c r="A2003" s="7"/>
      <c r="G2003" s="7"/>
      <c r="H2003" s="7"/>
      <c r="I2003" s="7"/>
      <c r="J2003" s="7"/>
      <c r="K2003" s="7"/>
      <c r="L2003" s="7"/>
      <c r="M2003" s="7"/>
      <c r="N2003" s="7"/>
      <c r="O2003" s="7"/>
      <c r="P2003" s="7"/>
      <c r="Q2003" s="7"/>
      <c r="R2003" s="7"/>
      <c r="S2003" s="7"/>
      <c r="T2003" s="7"/>
      <c r="U2003" s="7"/>
      <c r="V2003" s="7"/>
      <c r="W2003" s="7"/>
      <c r="X2003" s="7"/>
      <c r="Y2003" s="7"/>
      <c r="Z2003" s="7"/>
      <c r="AA2003" s="7"/>
      <c r="AB2003" s="7"/>
      <c r="AC2003" s="7"/>
      <c r="AD2003" s="7"/>
      <c r="AE2003" s="7"/>
      <c r="AF2003" s="7"/>
      <c r="AG2003" s="7"/>
      <c r="AH2003" s="7"/>
    </row>
    <row r="2004" spans="1:34" s="1" customFormat="1" ht="0" hidden="1" customHeight="1" x14ac:dyDescent="0.2">
      <c r="A2004" s="7"/>
      <c r="G2004" s="7"/>
      <c r="H2004" s="7"/>
      <c r="I2004" s="7"/>
      <c r="J2004" s="7"/>
      <c r="K2004" s="7"/>
      <c r="L2004" s="7"/>
      <c r="M2004" s="7"/>
      <c r="N2004" s="7"/>
      <c r="O2004" s="7"/>
      <c r="P2004" s="7"/>
      <c r="Q2004" s="7"/>
      <c r="R2004" s="7"/>
      <c r="S2004" s="7"/>
      <c r="T2004" s="7"/>
      <c r="U2004" s="7"/>
      <c r="V2004" s="7"/>
      <c r="W2004" s="7"/>
      <c r="X2004" s="7"/>
      <c r="Y2004" s="7"/>
      <c r="Z2004" s="7"/>
      <c r="AA2004" s="7"/>
      <c r="AB2004" s="7"/>
      <c r="AC2004" s="7"/>
      <c r="AD2004" s="7"/>
      <c r="AE2004" s="7"/>
      <c r="AF2004" s="7"/>
      <c r="AG2004" s="7"/>
      <c r="AH2004" s="7"/>
    </row>
    <row r="2005" spans="1:34" s="1" customFormat="1" ht="0" hidden="1" customHeight="1" x14ac:dyDescent="0.2">
      <c r="A2005" s="7"/>
      <c r="G2005" s="7"/>
      <c r="H2005" s="7"/>
      <c r="I2005" s="7"/>
      <c r="J2005" s="7"/>
      <c r="K2005" s="7"/>
      <c r="L2005" s="7"/>
      <c r="M2005" s="7"/>
      <c r="N2005" s="7"/>
      <c r="O2005" s="7"/>
      <c r="P2005" s="7"/>
      <c r="Q2005" s="7"/>
      <c r="R2005" s="7"/>
      <c r="S2005" s="7"/>
      <c r="T2005" s="7"/>
      <c r="U2005" s="7"/>
      <c r="V2005" s="7"/>
      <c r="W2005" s="7"/>
      <c r="X2005" s="7"/>
      <c r="Y2005" s="7"/>
      <c r="Z2005" s="7"/>
      <c r="AA2005" s="7"/>
      <c r="AB2005" s="7"/>
      <c r="AC2005" s="7"/>
      <c r="AD2005" s="7"/>
      <c r="AE2005" s="7"/>
      <c r="AF2005" s="7"/>
      <c r="AG2005" s="7"/>
      <c r="AH2005" s="7"/>
    </row>
    <row r="2006" spans="1:34" s="1" customFormat="1" ht="0" hidden="1" customHeight="1" x14ac:dyDescent="0.2">
      <c r="A2006" s="7"/>
      <c r="G2006" s="7"/>
      <c r="H2006" s="7"/>
      <c r="I2006" s="7"/>
      <c r="J2006" s="7"/>
      <c r="K2006" s="7"/>
      <c r="L2006" s="7"/>
      <c r="M2006" s="7"/>
      <c r="N2006" s="7"/>
      <c r="O2006" s="7"/>
      <c r="P2006" s="7"/>
      <c r="Q2006" s="7"/>
      <c r="R2006" s="7"/>
      <c r="S2006" s="7"/>
      <c r="T2006" s="7"/>
      <c r="U2006" s="7"/>
      <c r="V2006" s="7"/>
      <c r="W2006" s="7"/>
      <c r="X2006" s="7"/>
      <c r="Y2006" s="7"/>
      <c r="Z2006" s="7"/>
      <c r="AA2006" s="7"/>
      <c r="AB2006" s="7"/>
      <c r="AC2006" s="7"/>
      <c r="AD2006" s="7"/>
      <c r="AE2006" s="7"/>
      <c r="AF2006" s="7"/>
      <c r="AG2006" s="7"/>
      <c r="AH2006" s="7"/>
    </row>
    <row r="2007" spans="1:34" s="1" customFormat="1" ht="0" hidden="1" customHeight="1" x14ac:dyDescent="0.2">
      <c r="A2007" s="7"/>
      <c r="G2007" s="7"/>
      <c r="H2007" s="7"/>
      <c r="I2007" s="7"/>
      <c r="J2007" s="7"/>
      <c r="K2007" s="7"/>
      <c r="L2007" s="7"/>
      <c r="M2007" s="7"/>
      <c r="N2007" s="7"/>
      <c r="O2007" s="7"/>
      <c r="P2007" s="7"/>
      <c r="Q2007" s="7"/>
      <c r="R2007" s="7"/>
      <c r="S2007" s="7"/>
      <c r="T2007" s="7"/>
      <c r="U2007" s="7"/>
      <c r="V2007" s="7"/>
      <c r="W2007" s="7"/>
      <c r="X2007" s="7"/>
      <c r="Y2007" s="7"/>
      <c r="Z2007" s="7"/>
      <c r="AA2007" s="7"/>
      <c r="AB2007" s="7"/>
      <c r="AC2007" s="7"/>
      <c r="AD2007" s="7"/>
      <c r="AE2007" s="7"/>
      <c r="AF2007" s="7"/>
      <c r="AG2007" s="7"/>
      <c r="AH2007" s="7"/>
    </row>
    <row r="2008" spans="1:34" s="1" customFormat="1" ht="0" hidden="1" customHeight="1" x14ac:dyDescent="0.2">
      <c r="A2008" s="7"/>
      <c r="G2008" s="7"/>
      <c r="H2008" s="7"/>
      <c r="I2008" s="7"/>
      <c r="J2008" s="7"/>
      <c r="K2008" s="7"/>
      <c r="L2008" s="7"/>
      <c r="M2008" s="7"/>
      <c r="N2008" s="7"/>
      <c r="O2008" s="7"/>
      <c r="P2008" s="7"/>
      <c r="Q2008" s="7"/>
      <c r="R2008" s="7"/>
      <c r="S2008" s="7"/>
      <c r="T2008" s="7"/>
      <c r="U2008" s="7"/>
      <c r="V2008" s="7"/>
      <c r="W2008" s="7"/>
      <c r="X2008" s="7"/>
      <c r="Y2008" s="7"/>
      <c r="Z2008" s="7"/>
      <c r="AA2008" s="7"/>
      <c r="AB2008" s="7"/>
      <c r="AC2008" s="7"/>
      <c r="AD2008" s="7"/>
      <c r="AE2008" s="7"/>
      <c r="AF2008" s="7"/>
      <c r="AG2008" s="7"/>
      <c r="AH2008" s="7"/>
    </row>
    <row r="2009" spans="1:34" s="1" customFormat="1" ht="0" hidden="1" customHeight="1" x14ac:dyDescent="0.2">
      <c r="A2009" s="7"/>
      <c r="G2009" s="7"/>
      <c r="H2009" s="7"/>
      <c r="I2009" s="7"/>
      <c r="J2009" s="7"/>
      <c r="K2009" s="7"/>
      <c r="L2009" s="7"/>
      <c r="M2009" s="7"/>
      <c r="N2009" s="7"/>
      <c r="O2009" s="7"/>
      <c r="P2009" s="7"/>
      <c r="Q2009" s="7"/>
      <c r="R2009" s="7"/>
      <c r="S2009" s="7"/>
      <c r="T2009" s="7"/>
      <c r="U2009" s="7"/>
      <c r="V2009" s="7"/>
      <c r="W2009" s="7"/>
      <c r="X2009" s="7"/>
      <c r="Y2009" s="7"/>
      <c r="Z2009" s="7"/>
      <c r="AA2009" s="7"/>
      <c r="AB2009" s="7"/>
      <c r="AC2009" s="7"/>
      <c r="AD2009" s="7"/>
      <c r="AE2009" s="7"/>
      <c r="AF2009" s="7"/>
      <c r="AG2009" s="7"/>
      <c r="AH2009" s="7"/>
    </row>
    <row r="2010" spans="1:34" s="1" customFormat="1" ht="0" hidden="1" customHeight="1" x14ac:dyDescent="0.2">
      <c r="A2010" s="7"/>
      <c r="G2010" s="7"/>
      <c r="H2010" s="7"/>
      <c r="I2010" s="7"/>
      <c r="J2010" s="7"/>
      <c r="K2010" s="7"/>
      <c r="L2010" s="7"/>
      <c r="M2010" s="7"/>
      <c r="N2010" s="7"/>
      <c r="O2010" s="7"/>
      <c r="P2010" s="7"/>
      <c r="Q2010" s="7"/>
      <c r="R2010" s="7"/>
      <c r="S2010" s="7"/>
      <c r="T2010" s="7"/>
      <c r="U2010" s="7"/>
      <c r="V2010" s="7"/>
      <c r="W2010" s="7"/>
      <c r="X2010" s="7"/>
      <c r="Y2010" s="7"/>
      <c r="Z2010" s="7"/>
      <c r="AA2010" s="7"/>
      <c r="AB2010" s="7"/>
      <c r="AC2010" s="7"/>
      <c r="AD2010" s="7"/>
      <c r="AE2010" s="7"/>
      <c r="AF2010" s="7"/>
      <c r="AG2010" s="7"/>
      <c r="AH2010" s="7"/>
    </row>
    <row r="2011" spans="1:34" s="1" customFormat="1" ht="0" hidden="1" customHeight="1" x14ac:dyDescent="0.2">
      <c r="A2011" s="7"/>
      <c r="G2011" s="7"/>
      <c r="H2011" s="7"/>
      <c r="I2011" s="7"/>
      <c r="J2011" s="7"/>
      <c r="K2011" s="7"/>
      <c r="L2011" s="7"/>
      <c r="M2011" s="7"/>
      <c r="N2011" s="7"/>
      <c r="O2011" s="7"/>
      <c r="P2011" s="7"/>
      <c r="Q2011" s="7"/>
      <c r="R2011" s="7"/>
      <c r="S2011" s="7"/>
      <c r="T2011" s="7"/>
      <c r="U2011" s="7"/>
      <c r="V2011" s="7"/>
      <c r="W2011" s="7"/>
      <c r="X2011" s="7"/>
      <c r="Y2011" s="7"/>
      <c r="Z2011" s="7"/>
      <c r="AA2011" s="7"/>
      <c r="AB2011" s="7"/>
      <c r="AC2011" s="7"/>
      <c r="AD2011" s="7"/>
      <c r="AE2011" s="7"/>
      <c r="AF2011" s="7"/>
      <c r="AG2011" s="7"/>
      <c r="AH2011" s="7"/>
    </row>
    <row r="2012" spans="1:34" s="1" customFormat="1" ht="0" hidden="1" customHeight="1" x14ac:dyDescent="0.2">
      <c r="A2012" s="7"/>
      <c r="G2012" s="7"/>
      <c r="H2012" s="7"/>
      <c r="I2012" s="7"/>
      <c r="J2012" s="7"/>
      <c r="K2012" s="7"/>
      <c r="L2012" s="7"/>
      <c r="M2012" s="7"/>
      <c r="N2012" s="7"/>
      <c r="O2012" s="7"/>
      <c r="P2012" s="7"/>
      <c r="Q2012" s="7"/>
      <c r="R2012" s="7"/>
      <c r="S2012" s="7"/>
      <c r="T2012" s="7"/>
      <c r="U2012" s="7"/>
      <c r="V2012" s="7"/>
      <c r="W2012" s="7"/>
      <c r="X2012" s="7"/>
      <c r="Y2012" s="7"/>
      <c r="Z2012" s="7"/>
      <c r="AA2012" s="7"/>
      <c r="AB2012" s="7"/>
      <c r="AC2012" s="7"/>
      <c r="AD2012" s="7"/>
      <c r="AE2012" s="7"/>
      <c r="AF2012" s="7"/>
      <c r="AG2012" s="7"/>
      <c r="AH2012" s="7"/>
    </row>
    <row r="2013" spans="1:34" s="1" customFormat="1" ht="0" hidden="1" customHeight="1" x14ac:dyDescent="0.2">
      <c r="A2013" s="7"/>
      <c r="G2013" s="7"/>
      <c r="H2013" s="7"/>
      <c r="I2013" s="7"/>
      <c r="J2013" s="7"/>
      <c r="K2013" s="7"/>
      <c r="L2013" s="7"/>
      <c r="M2013" s="7"/>
      <c r="N2013" s="7"/>
      <c r="O2013" s="7"/>
      <c r="P2013" s="7"/>
      <c r="Q2013" s="7"/>
      <c r="R2013" s="7"/>
      <c r="S2013" s="7"/>
      <c r="T2013" s="7"/>
      <c r="U2013" s="7"/>
      <c r="V2013" s="7"/>
      <c r="W2013" s="7"/>
      <c r="X2013" s="7"/>
      <c r="Y2013" s="7"/>
      <c r="Z2013" s="7"/>
      <c r="AA2013" s="7"/>
      <c r="AB2013" s="7"/>
      <c r="AC2013" s="7"/>
      <c r="AD2013" s="7"/>
      <c r="AE2013" s="7"/>
      <c r="AF2013" s="7"/>
      <c r="AG2013" s="7"/>
      <c r="AH2013" s="7"/>
    </row>
    <row r="2014" spans="1:34" s="1" customFormat="1" ht="0" hidden="1" customHeight="1" x14ac:dyDescent="0.2">
      <c r="A2014" s="7"/>
      <c r="G2014" s="7"/>
      <c r="H2014" s="7"/>
      <c r="I2014" s="7"/>
      <c r="J2014" s="7"/>
      <c r="K2014" s="7"/>
      <c r="L2014" s="7"/>
      <c r="M2014" s="7"/>
      <c r="N2014" s="7"/>
      <c r="O2014" s="7"/>
      <c r="P2014" s="7"/>
      <c r="Q2014" s="7"/>
      <c r="R2014" s="7"/>
      <c r="S2014" s="7"/>
      <c r="T2014" s="7"/>
      <c r="U2014" s="7"/>
      <c r="V2014" s="7"/>
      <c r="W2014" s="7"/>
      <c r="X2014" s="7"/>
      <c r="Y2014" s="7"/>
      <c r="Z2014" s="7"/>
      <c r="AA2014" s="7"/>
      <c r="AB2014" s="7"/>
      <c r="AC2014" s="7"/>
      <c r="AD2014" s="7"/>
      <c r="AE2014" s="7"/>
      <c r="AF2014" s="7"/>
      <c r="AG2014" s="7"/>
      <c r="AH2014" s="7"/>
    </row>
    <row r="2015" spans="1:34" s="1" customFormat="1" ht="0" hidden="1" customHeight="1" x14ac:dyDescent="0.2">
      <c r="A2015" s="7"/>
      <c r="G2015" s="7"/>
      <c r="H2015" s="7"/>
      <c r="I2015" s="7"/>
      <c r="J2015" s="7"/>
      <c r="K2015" s="7"/>
      <c r="L2015" s="7"/>
      <c r="M2015" s="7"/>
      <c r="N2015" s="7"/>
      <c r="O2015" s="7"/>
      <c r="P2015" s="7"/>
      <c r="Q2015" s="7"/>
      <c r="R2015" s="7"/>
      <c r="S2015" s="7"/>
      <c r="T2015" s="7"/>
      <c r="U2015" s="7"/>
      <c r="V2015" s="7"/>
      <c r="W2015" s="7"/>
      <c r="X2015" s="7"/>
      <c r="Y2015" s="7"/>
      <c r="Z2015" s="7"/>
      <c r="AA2015" s="7"/>
      <c r="AB2015" s="7"/>
      <c r="AC2015" s="7"/>
      <c r="AD2015" s="7"/>
      <c r="AE2015" s="7"/>
      <c r="AF2015" s="7"/>
      <c r="AG2015" s="7"/>
      <c r="AH2015" s="7"/>
    </row>
    <row r="2016" spans="1:34" s="1" customFormat="1" ht="0" hidden="1" customHeight="1" x14ac:dyDescent="0.2">
      <c r="A2016" s="7"/>
      <c r="G2016" s="7"/>
      <c r="H2016" s="7"/>
      <c r="I2016" s="7"/>
      <c r="J2016" s="7"/>
      <c r="K2016" s="7"/>
      <c r="L2016" s="7"/>
      <c r="M2016" s="7"/>
      <c r="N2016" s="7"/>
      <c r="O2016" s="7"/>
      <c r="P2016" s="7"/>
      <c r="Q2016" s="7"/>
      <c r="R2016" s="7"/>
      <c r="S2016" s="7"/>
      <c r="T2016" s="7"/>
      <c r="U2016" s="7"/>
      <c r="V2016" s="7"/>
      <c r="W2016" s="7"/>
      <c r="X2016" s="7"/>
      <c r="Y2016" s="7"/>
      <c r="Z2016" s="7"/>
      <c r="AA2016" s="7"/>
      <c r="AB2016" s="7"/>
      <c r="AC2016" s="7"/>
      <c r="AD2016" s="7"/>
      <c r="AE2016" s="7"/>
      <c r="AF2016" s="7"/>
      <c r="AG2016" s="7"/>
      <c r="AH2016" s="7"/>
    </row>
    <row r="2017" spans="1:34" s="1" customFormat="1" ht="0" hidden="1" customHeight="1" x14ac:dyDescent="0.2">
      <c r="A2017" s="7"/>
      <c r="G2017" s="7"/>
      <c r="H2017" s="7"/>
      <c r="I2017" s="7"/>
      <c r="J2017" s="7"/>
      <c r="K2017" s="7"/>
      <c r="L2017" s="7"/>
      <c r="M2017" s="7"/>
      <c r="N2017" s="7"/>
      <c r="O2017" s="7"/>
      <c r="P2017" s="7"/>
      <c r="Q2017" s="7"/>
      <c r="R2017" s="7"/>
      <c r="S2017" s="7"/>
      <c r="T2017" s="7"/>
      <c r="U2017" s="7"/>
      <c r="V2017" s="7"/>
      <c r="W2017" s="7"/>
      <c r="X2017" s="7"/>
      <c r="Y2017" s="7"/>
      <c r="Z2017" s="7"/>
      <c r="AA2017" s="7"/>
      <c r="AB2017" s="7"/>
      <c r="AC2017" s="7"/>
      <c r="AD2017" s="7"/>
      <c r="AE2017" s="7"/>
      <c r="AF2017" s="7"/>
      <c r="AG2017" s="7"/>
      <c r="AH2017" s="7"/>
    </row>
    <row r="2018" spans="1:34" s="1" customFormat="1" ht="0" hidden="1" customHeight="1" x14ac:dyDescent="0.2">
      <c r="A2018" s="7"/>
      <c r="G2018" s="7"/>
      <c r="H2018" s="7"/>
      <c r="I2018" s="7"/>
      <c r="J2018" s="7"/>
      <c r="K2018" s="7"/>
      <c r="L2018" s="7"/>
      <c r="M2018" s="7"/>
      <c r="N2018" s="7"/>
      <c r="O2018" s="7"/>
      <c r="P2018" s="7"/>
      <c r="Q2018" s="7"/>
      <c r="R2018" s="7"/>
      <c r="S2018" s="7"/>
      <c r="T2018" s="7"/>
      <c r="U2018" s="7"/>
      <c r="V2018" s="7"/>
      <c r="W2018" s="7"/>
      <c r="X2018" s="7"/>
      <c r="Y2018" s="7"/>
      <c r="Z2018" s="7"/>
      <c r="AA2018" s="7"/>
      <c r="AB2018" s="7"/>
      <c r="AC2018" s="7"/>
      <c r="AD2018" s="7"/>
      <c r="AE2018" s="7"/>
      <c r="AF2018" s="7"/>
      <c r="AG2018" s="7"/>
      <c r="AH2018" s="7"/>
    </row>
    <row r="2019" spans="1:34" s="1" customFormat="1" ht="0" hidden="1" customHeight="1" x14ac:dyDescent="0.2">
      <c r="A2019" s="7"/>
      <c r="G2019" s="7"/>
      <c r="H2019" s="7"/>
      <c r="I2019" s="7"/>
      <c r="J2019" s="7"/>
      <c r="K2019" s="7"/>
      <c r="L2019" s="7"/>
      <c r="M2019" s="7"/>
      <c r="N2019" s="7"/>
      <c r="O2019" s="7"/>
      <c r="P2019" s="7"/>
      <c r="Q2019" s="7"/>
      <c r="R2019" s="7"/>
      <c r="S2019" s="7"/>
      <c r="T2019" s="7"/>
      <c r="U2019" s="7"/>
      <c r="V2019" s="7"/>
      <c r="W2019" s="7"/>
      <c r="X2019" s="7"/>
      <c r="Y2019" s="7"/>
      <c r="Z2019" s="7"/>
      <c r="AA2019" s="7"/>
      <c r="AB2019" s="7"/>
      <c r="AC2019" s="7"/>
      <c r="AD2019" s="7"/>
      <c r="AE2019" s="7"/>
      <c r="AF2019" s="7"/>
      <c r="AG2019" s="7"/>
      <c r="AH2019" s="7"/>
    </row>
    <row r="2020" spans="1:34" s="1" customFormat="1" ht="0" hidden="1" customHeight="1" x14ac:dyDescent="0.2">
      <c r="A2020" s="7"/>
      <c r="G2020" s="7"/>
      <c r="H2020" s="7"/>
      <c r="I2020" s="7"/>
      <c r="J2020" s="7"/>
      <c r="K2020" s="7"/>
      <c r="L2020" s="7"/>
      <c r="M2020" s="7"/>
      <c r="N2020" s="7"/>
      <c r="O2020" s="7"/>
      <c r="P2020" s="7"/>
      <c r="Q2020" s="7"/>
      <c r="R2020" s="7"/>
      <c r="S2020" s="7"/>
      <c r="T2020" s="7"/>
      <c r="U2020" s="7"/>
      <c r="V2020" s="7"/>
      <c r="W2020" s="7"/>
      <c r="X2020" s="7"/>
      <c r="Y2020" s="7"/>
      <c r="Z2020" s="7"/>
      <c r="AA2020" s="7"/>
      <c r="AB2020" s="7"/>
      <c r="AC2020" s="7"/>
      <c r="AD2020" s="7"/>
      <c r="AE2020" s="7"/>
      <c r="AF2020" s="7"/>
      <c r="AG2020" s="7"/>
      <c r="AH2020" s="7"/>
    </row>
    <row r="2021" spans="1:34" s="1" customFormat="1" ht="0" hidden="1" customHeight="1" x14ac:dyDescent="0.2">
      <c r="A2021" s="7"/>
      <c r="G2021" s="7"/>
      <c r="H2021" s="7"/>
      <c r="I2021" s="7"/>
      <c r="J2021" s="7"/>
      <c r="K2021" s="7"/>
      <c r="L2021" s="7"/>
      <c r="M2021" s="7"/>
      <c r="N2021" s="7"/>
      <c r="O2021" s="7"/>
      <c r="P2021" s="7"/>
      <c r="Q2021" s="7"/>
      <c r="R2021" s="7"/>
      <c r="S2021" s="7"/>
      <c r="T2021" s="7"/>
      <c r="U2021" s="7"/>
      <c r="V2021" s="7"/>
      <c r="W2021" s="7"/>
      <c r="X2021" s="7"/>
      <c r="Y2021" s="7"/>
      <c r="Z2021" s="7"/>
      <c r="AA2021" s="7"/>
      <c r="AB2021" s="7"/>
      <c r="AC2021" s="7"/>
      <c r="AD2021" s="7"/>
      <c r="AE2021" s="7"/>
      <c r="AF2021" s="7"/>
      <c r="AG2021" s="7"/>
      <c r="AH2021" s="7"/>
    </row>
    <row r="2022" spans="1:34" s="1" customFormat="1" ht="0" hidden="1" customHeight="1" x14ac:dyDescent="0.2">
      <c r="A2022" s="7"/>
      <c r="G2022" s="7"/>
      <c r="H2022" s="7"/>
      <c r="I2022" s="7"/>
      <c r="J2022" s="7"/>
      <c r="K2022" s="7"/>
      <c r="L2022" s="7"/>
      <c r="M2022" s="7"/>
      <c r="N2022" s="7"/>
      <c r="O2022" s="7"/>
      <c r="P2022" s="7"/>
      <c r="Q2022" s="7"/>
      <c r="R2022" s="7"/>
      <c r="S2022" s="7"/>
      <c r="T2022" s="7"/>
      <c r="U2022" s="7"/>
      <c r="V2022" s="7"/>
      <c r="W2022" s="7"/>
      <c r="X2022" s="7"/>
      <c r="Y2022" s="7"/>
      <c r="Z2022" s="7"/>
      <c r="AA2022" s="7"/>
      <c r="AB2022" s="7"/>
      <c r="AC2022" s="7"/>
      <c r="AD2022" s="7"/>
      <c r="AE2022" s="7"/>
      <c r="AF2022" s="7"/>
      <c r="AG2022" s="7"/>
      <c r="AH2022" s="7"/>
    </row>
    <row r="2023" spans="1:34" s="1" customFormat="1" ht="0" hidden="1" customHeight="1" x14ac:dyDescent="0.2">
      <c r="A2023" s="7"/>
      <c r="G2023" s="7"/>
      <c r="H2023" s="7"/>
      <c r="I2023" s="7"/>
      <c r="J2023" s="7"/>
      <c r="K2023" s="7"/>
      <c r="L2023" s="7"/>
      <c r="M2023" s="7"/>
      <c r="N2023" s="7"/>
      <c r="O2023" s="7"/>
      <c r="P2023" s="7"/>
      <c r="Q2023" s="7"/>
      <c r="R2023" s="7"/>
      <c r="S2023" s="7"/>
      <c r="T2023" s="7"/>
      <c r="U2023" s="7"/>
      <c r="V2023" s="7"/>
      <c r="W2023" s="7"/>
      <c r="X2023" s="7"/>
      <c r="Y2023" s="7"/>
      <c r="Z2023" s="7"/>
      <c r="AA2023" s="7"/>
      <c r="AB2023" s="7"/>
      <c r="AC2023" s="7"/>
      <c r="AD2023" s="7"/>
      <c r="AE2023" s="7"/>
      <c r="AF2023" s="7"/>
      <c r="AG2023" s="7"/>
      <c r="AH2023" s="7"/>
    </row>
    <row r="2024" spans="1:34" s="1" customFormat="1" ht="0" hidden="1" customHeight="1" x14ac:dyDescent="0.2">
      <c r="A2024" s="7"/>
      <c r="G2024" s="7"/>
      <c r="H2024" s="7"/>
      <c r="I2024" s="7"/>
      <c r="J2024" s="7"/>
      <c r="K2024" s="7"/>
      <c r="L2024" s="7"/>
      <c r="M2024" s="7"/>
      <c r="N2024" s="7"/>
      <c r="O2024" s="7"/>
      <c r="P2024" s="7"/>
      <c r="Q2024" s="7"/>
      <c r="R2024" s="7"/>
      <c r="S2024" s="7"/>
      <c r="T2024" s="7"/>
      <c r="U2024" s="7"/>
      <c r="V2024" s="7"/>
      <c r="W2024" s="7"/>
      <c r="X2024" s="7"/>
      <c r="Y2024" s="7"/>
      <c r="Z2024" s="7"/>
      <c r="AA2024" s="7"/>
      <c r="AB2024" s="7"/>
      <c r="AC2024" s="7"/>
      <c r="AD2024" s="7"/>
      <c r="AE2024" s="7"/>
      <c r="AF2024" s="7"/>
      <c r="AG2024" s="7"/>
      <c r="AH2024" s="7"/>
    </row>
    <row r="2025" spans="1:34" s="1" customFormat="1" ht="0" hidden="1" customHeight="1" x14ac:dyDescent="0.2">
      <c r="A2025" s="7"/>
      <c r="G2025" s="7"/>
      <c r="H2025" s="7"/>
      <c r="I2025" s="7"/>
      <c r="J2025" s="7"/>
      <c r="K2025" s="7"/>
      <c r="L2025" s="7"/>
      <c r="M2025" s="7"/>
      <c r="N2025" s="7"/>
      <c r="O2025" s="7"/>
      <c r="P2025" s="7"/>
      <c r="Q2025" s="7"/>
      <c r="R2025" s="7"/>
      <c r="S2025" s="7"/>
      <c r="T2025" s="7"/>
      <c r="U2025" s="7"/>
      <c r="V2025" s="7"/>
      <c r="W2025" s="7"/>
      <c r="X2025" s="7"/>
      <c r="Y2025" s="7"/>
      <c r="Z2025" s="7"/>
      <c r="AA2025" s="7"/>
      <c r="AB2025" s="7"/>
      <c r="AC2025" s="7"/>
      <c r="AD2025" s="7"/>
      <c r="AE2025" s="7"/>
      <c r="AF2025" s="7"/>
      <c r="AG2025" s="7"/>
      <c r="AH2025" s="7"/>
    </row>
    <row r="2026" spans="1:34" s="1" customFormat="1" ht="0" hidden="1" customHeight="1" x14ac:dyDescent="0.2">
      <c r="A2026" s="7"/>
      <c r="G2026" s="7"/>
      <c r="H2026" s="7"/>
      <c r="I2026" s="7"/>
      <c r="J2026" s="7"/>
      <c r="K2026" s="7"/>
      <c r="L2026" s="7"/>
      <c r="M2026" s="7"/>
      <c r="N2026" s="7"/>
      <c r="O2026" s="7"/>
      <c r="P2026" s="7"/>
      <c r="Q2026" s="7"/>
      <c r="R2026" s="7"/>
      <c r="S2026" s="7"/>
      <c r="T2026" s="7"/>
      <c r="U2026" s="7"/>
      <c r="V2026" s="7"/>
      <c r="W2026" s="7"/>
      <c r="X2026" s="7"/>
      <c r="Y2026" s="7"/>
      <c r="Z2026" s="7"/>
      <c r="AA2026" s="7"/>
      <c r="AB2026" s="7"/>
      <c r="AC2026" s="7"/>
      <c r="AD2026" s="7"/>
      <c r="AE2026" s="7"/>
      <c r="AF2026" s="7"/>
      <c r="AG2026" s="7"/>
      <c r="AH2026" s="7"/>
    </row>
    <row r="2027" spans="1:34" s="1" customFormat="1" ht="0" hidden="1" customHeight="1" x14ac:dyDescent="0.2">
      <c r="A2027" s="7"/>
      <c r="G2027" s="7"/>
      <c r="H2027" s="7"/>
      <c r="I2027" s="7"/>
      <c r="J2027" s="7"/>
      <c r="K2027" s="7"/>
      <c r="L2027" s="7"/>
      <c r="M2027" s="7"/>
      <c r="N2027" s="7"/>
      <c r="O2027" s="7"/>
      <c r="P2027" s="7"/>
      <c r="Q2027" s="7"/>
      <c r="R2027" s="7"/>
      <c r="S2027" s="7"/>
      <c r="T2027" s="7"/>
      <c r="U2027" s="7"/>
      <c r="V2027" s="7"/>
      <c r="W2027" s="7"/>
      <c r="X2027" s="7"/>
      <c r="Y2027" s="7"/>
      <c r="Z2027" s="7"/>
      <c r="AA2027" s="7"/>
      <c r="AB2027" s="7"/>
      <c r="AC2027" s="7"/>
      <c r="AD2027" s="7"/>
      <c r="AE2027" s="7"/>
      <c r="AF2027" s="7"/>
      <c r="AG2027" s="7"/>
      <c r="AH2027" s="7"/>
    </row>
    <row r="2028" spans="1:34" s="1" customFormat="1" ht="0" hidden="1" customHeight="1" x14ac:dyDescent="0.2">
      <c r="A2028" s="7"/>
      <c r="G2028" s="7"/>
      <c r="H2028" s="7"/>
      <c r="I2028" s="7"/>
      <c r="J2028" s="7"/>
      <c r="K2028" s="7"/>
      <c r="L2028" s="7"/>
      <c r="M2028" s="7"/>
      <c r="N2028" s="7"/>
      <c r="O2028" s="7"/>
      <c r="P2028" s="7"/>
      <c r="Q2028" s="7"/>
      <c r="R2028" s="7"/>
      <c r="S2028" s="7"/>
      <c r="T2028" s="7"/>
      <c r="U2028" s="7"/>
      <c r="V2028" s="7"/>
      <c r="W2028" s="7"/>
      <c r="X2028" s="7"/>
      <c r="Y2028" s="7"/>
      <c r="Z2028" s="7"/>
      <c r="AA2028" s="7"/>
      <c r="AB2028" s="7"/>
      <c r="AC2028" s="7"/>
      <c r="AD2028" s="7"/>
      <c r="AE2028" s="7"/>
      <c r="AF2028" s="7"/>
      <c r="AG2028" s="7"/>
      <c r="AH2028" s="7"/>
    </row>
    <row r="2029" spans="1:34" s="1" customFormat="1" ht="0" hidden="1" customHeight="1" x14ac:dyDescent="0.2">
      <c r="A2029" s="7"/>
      <c r="G2029" s="7"/>
      <c r="H2029" s="7"/>
      <c r="I2029" s="7"/>
      <c r="J2029" s="7"/>
      <c r="K2029" s="7"/>
      <c r="L2029" s="7"/>
      <c r="M2029" s="7"/>
      <c r="N2029" s="7"/>
      <c r="O2029" s="7"/>
      <c r="P2029" s="7"/>
      <c r="Q2029" s="7"/>
      <c r="R2029" s="7"/>
      <c r="S2029" s="7"/>
      <c r="T2029" s="7"/>
      <c r="U2029" s="7"/>
      <c r="V2029" s="7"/>
      <c r="W2029" s="7"/>
      <c r="X2029" s="7"/>
      <c r="Y2029" s="7"/>
      <c r="Z2029" s="7"/>
      <c r="AA2029" s="7"/>
      <c r="AB2029" s="7"/>
      <c r="AC2029" s="7"/>
      <c r="AD2029" s="7"/>
      <c r="AE2029" s="7"/>
      <c r="AF2029" s="7"/>
      <c r="AG2029" s="7"/>
      <c r="AH2029" s="7"/>
    </row>
    <row r="2030" spans="1:34" s="1" customFormat="1" ht="0" hidden="1" customHeight="1" x14ac:dyDescent="0.2">
      <c r="A2030" s="7"/>
      <c r="G2030" s="7"/>
      <c r="H2030" s="7"/>
      <c r="I2030" s="7"/>
      <c r="J2030" s="7"/>
      <c r="K2030" s="7"/>
      <c r="L2030" s="7"/>
      <c r="M2030" s="7"/>
      <c r="N2030" s="7"/>
      <c r="O2030" s="7"/>
      <c r="P2030" s="7"/>
      <c r="Q2030" s="7"/>
      <c r="R2030" s="7"/>
      <c r="S2030" s="7"/>
      <c r="T2030" s="7"/>
      <c r="U2030" s="7"/>
      <c r="V2030" s="7"/>
      <c r="W2030" s="7"/>
      <c r="X2030" s="7"/>
      <c r="Y2030" s="7"/>
      <c r="Z2030" s="7"/>
      <c r="AA2030" s="7"/>
      <c r="AB2030" s="7"/>
      <c r="AC2030" s="7"/>
      <c r="AD2030" s="7"/>
      <c r="AE2030" s="7"/>
      <c r="AF2030" s="7"/>
      <c r="AG2030" s="7"/>
      <c r="AH2030" s="7"/>
    </row>
    <row r="2031" spans="1:34" s="1" customFormat="1" ht="0" hidden="1" customHeight="1" x14ac:dyDescent="0.2">
      <c r="A2031" s="7"/>
      <c r="G2031" s="7"/>
      <c r="H2031" s="7"/>
      <c r="I2031" s="7"/>
      <c r="J2031" s="7"/>
      <c r="K2031" s="7"/>
      <c r="L2031" s="7"/>
      <c r="M2031" s="7"/>
      <c r="N2031" s="7"/>
      <c r="O2031" s="7"/>
      <c r="P2031" s="7"/>
      <c r="Q2031" s="7"/>
      <c r="R2031" s="7"/>
      <c r="S2031" s="7"/>
      <c r="T2031" s="7"/>
      <c r="U2031" s="7"/>
      <c r="V2031" s="7"/>
      <c r="W2031" s="7"/>
      <c r="X2031" s="7"/>
      <c r="Y2031" s="7"/>
      <c r="Z2031" s="7"/>
      <c r="AA2031" s="7"/>
      <c r="AB2031" s="7"/>
      <c r="AC2031" s="7"/>
      <c r="AD2031" s="7"/>
      <c r="AE2031" s="7"/>
      <c r="AF2031" s="7"/>
      <c r="AG2031" s="7"/>
      <c r="AH2031" s="7"/>
    </row>
    <row r="2032" spans="1:34" s="1" customFormat="1" ht="0" hidden="1" customHeight="1" x14ac:dyDescent="0.2">
      <c r="A2032" s="7"/>
      <c r="G2032" s="7"/>
      <c r="H2032" s="7"/>
      <c r="I2032" s="7"/>
      <c r="J2032" s="7"/>
      <c r="K2032" s="7"/>
      <c r="L2032" s="7"/>
      <c r="M2032" s="7"/>
      <c r="N2032" s="7"/>
      <c r="O2032" s="7"/>
      <c r="P2032" s="7"/>
      <c r="Q2032" s="7"/>
      <c r="R2032" s="7"/>
      <c r="S2032" s="7"/>
      <c r="T2032" s="7"/>
      <c r="U2032" s="7"/>
      <c r="V2032" s="7"/>
      <c r="W2032" s="7"/>
      <c r="X2032" s="7"/>
      <c r="Y2032" s="7"/>
      <c r="Z2032" s="7"/>
      <c r="AA2032" s="7"/>
      <c r="AB2032" s="7"/>
      <c r="AC2032" s="7"/>
      <c r="AD2032" s="7"/>
      <c r="AE2032" s="7"/>
      <c r="AF2032" s="7"/>
      <c r="AG2032" s="7"/>
      <c r="AH2032" s="7"/>
    </row>
    <row r="2033" spans="1:34" s="1" customFormat="1" ht="0" hidden="1" customHeight="1" x14ac:dyDescent="0.2">
      <c r="A2033" s="7"/>
      <c r="G2033" s="7"/>
      <c r="H2033" s="7"/>
      <c r="I2033" s="7"/>
      <c r="J2033" s="7"/>
      <c r="K2033" s="7"/>
      <c r="L2033" s="7"/>
      <c r="M2033" s="7"/>
      <c r="N2033" s="7"/>
      <c r="O2033" s="7"/>
      <c r="P2033" s="7"/>
      <c r="Q2033" s="7"/>
      <c r="R2033" s="7"/>
      <c r="S2033" s="7"/>
      <c r="T2033" s="7"/>
      <c r="U2033" s="7"/>
      <c r="V2033" s="7"/>
      <c r="W2033" s="7"/>
      <c r="X2033" s="7"/>
      <c r="Y2033" s="7"/>
      <c r="Z2033" s="7"/>
      <c r="AA2033" s="7"/>
      <c r="AB2033" s="7"/>
      <c r="AC2033" s="7"/>
      <c r="AD2033" s="7"/>
      <c r="AE2033" s="7"/>
      <c r="AF2033" s="7"/>
      <c r="AG2033" s="7"/>
      <c r="AH2033" s="7"/>
    </row>
    <row r="2034" spans="1:34" s="1" customFormat="1" ht="0" hidden="1" customHeight="1" x14ac:dyDescent="0.2">
      <c r="A2034" s="7"/>
      <c r="G2034" s="7"/>
      <c r="H2034" s="7"/>
      <c r="I2034" s="7"/>
      <c r="J2034" s="7"/>
      <c r="K2034" s="7"/>
      <c r="L2034" s="7"/>
      <c r="M2034" s="7"/>
      <c r="N2034" s="7"/>
      <c r="O2034" s="7"/>
      <c r="P2034" s="7"/>
      <c r="Q2034" s="7"/>
      <c r="R2034" s="7"/>
      <c r="S2034" s="7"/>
      <c r="T2034" s="7"/>
      <c r="U2034" s="7"/>
      <c r="V2034" s="7"/>
      <c r="W2034" s="7"/>
      <c r="X2034" s="7"/>
      <c r="Y2034" s="7"/>
      <c r="Z2034" s="7"/>
      <c r="AA2034" s="7"/>
      <c r="AB2034" s="7"/>
      <c r="AC2034" s="7"/>
      <c r="AD2034" s="7"/>
      <c r="AE2034" s="7"/>
      <c r="AF2034" s="7"/>
      <c r="AG2034" s="7"/>
      <c r="AH2034" s="7"/>
    </row>
    <row r="2035" spans="1:34" s="1" customFormat="1" ht="0" hidden="1" customHeight="1" x14ac:dyDescent="0.2">
      <c r="A2035" s="7"/>
      <c r="G2035" s="7"/>
      <c r="H2035" s="7"/>
      <c r="I2035" s="7"/>
      <c r="J2035" s="7"/>
      <c r="K2035" s="7"/>
      <c r="L2035" s="7"/>
      <c r="M2035" s="7"/>
      <c r="N2035" s="7"/>
      <c r="O2035" s="7"/>
      <c r="P2035" s="7"/>
      <c r="Q2035" s="7"/>
      <c r="R2035" s="7"/>
      <c r="S2035" s="7"/>
      <c r="T2035" s="7"/>
      <c r="U2035" s="7"/>
      <c r="V2035" s="7"/>
      <c r="W2035" s="7"/>
      <c r="X2035" s="7"/>
      <c r="Y2035" s="7"/>
      <c r="Z2035" s="7"/>
      <c r="AA2035" s="7"/>
      <c r="AB2035" s="7"/>
      <c r="AC2035" s="7"/>
      <c r="AD2035" s="7"/>
      <c r="AE2035" s="7"/>
      <c r="AF2035" s="7"/>
      <c r="AG2035" s="7"/>
      <c r="AH2035" s="7"/>
    </row>
    <row r="2036" spans="1:34" s="1" customFormat="1" ht="0" hidden="1" customHeight="1" x14ac:dyDescent="0.2">
      <c r="A2036" s="7"/>
      <c r="G2036" s="7"/>
      <c r="H2036" s="7"/>
      <c r="I2036" s="7"/>
      <c r="J2036" s="7"/>
      <c r="K2036" s="7"/>
      <c r="L2036" s="7"/>
      <c r="M2036" s="7"/>
      <c r="N2036" s="7"/>
      <c r="O2036" s="7"/>
      <c r="P2036" s="7"/>
      <c r="Q2036" s="7"/>
      <c r="R2036" s="7"/>
      <c r="S2036" s="7"/>
      <c r="T2036" s="7"/>
      <c r="U2036" s="7"/>
      <c r="V2036" s="7"/>
      <c r="W2036" s="7"/>
      <c r="X2036" s="7"/>
      <c r="Y2036" s="7"/>
      <c r="Z2036" s="7"/>
      <c r="AA2036" s="7"/>
      <c r="AB2036" s="7"/>
      <c r="AC2036" s="7"/>
      <c r="AD2036" s="7"/>
      <c r="AE2036" s="7"/>
      <c r="AF2036" s="7"/>
      <c r="AG2036" s="7"/>
      <c r="AH2036" s="7"/>
    </row>
    <row r="2037" spans="1:34" s="1" customFormat="1" ht="0" hidden="1" customHeight="1" x14ac:dyDescent="0.2">
      <c r="A2037" s="7"/>
      <c r="G2037" s="7"/>
      <c r="H2037" s="7"/>
      <c r="I2037" s="7"/>
      <c r="J2037" s="7"/>
      <c r="K2037" s="7"/>
      <c r="L2037" s="7"/>
      <c r="M2037" s="7"/>
      <c r="N2037" s="7"/>
      <c r="O2037" s="7"/>
      <c r="P2037" s="7"/>
      <c r="Q2037" s="7"/>
      <c r="R2037" s="7"/>
      <c r="S2037" s="7"/>
      <c r="T2037" s="7"/>
      <c r="U2037" s="7"/>
      <c r="V2037" s="7"/>
      <c r="W2037" s="7"/>
      <c r="X2037" s="7"/>
      <c r="Y2037" s="7"/>
      <c r="Z2037" s="7"/>
      <c r="AA2037" s="7"/>
      <c r="AB2037" s="7"/>
      <c r="AC2037" s="7"/>
      <c r="AD2037" s="7"/>
      <c r="AE2037" s="7"/>
      <c r="AF2037" s="7"/>
      <c r="AG2037" s="7"/>
      <c r="AH2037" s="7"/>
    </row>
    <row r="2038" spans="1:34" s="1" customFormat="1" ht="0" hidden="1" customHeight="1" x14ac:dyDescent="0.2">
      <c r="A2038" s="7"/>
      <c r="G2038" s="7"/>
      <c r="H2038" s="7"/>
      <c r="I2038" s="7"/>
      <c r="J2038" s="7"/>
      <c r="K2038" s="7"/>
      <c r="L2038" s="7"/>
      <c r="M2038" s="7"/>
      <c r="N2038" s="7"/>
      <c r="O2038" s="7"/>
      <c r="P2038" s="7"/>
      <c r="Q2038" s="7"/>
      <c r="R2038" s="7"/>
      <c r="S2038" s="7"/>
      <c r="T2038" s="7"/>
      <c r="U2038" s="7"/>
      <c r="V2038" s="7"/>
      <c r="W2038" s="7"/>
      <c r="X2038" s="7"/>
      <c r="Y2038" s="7"/>
      <c r="Z2038" s="7"/>
      <c r="AA2038" s="7"/>
      <c r="AB2038" s="7"/>
      <c r="AC2038" s="7"/>
      <c r="AD2038" s="7"/>
      <c r="AE2038" s="7"/>
      <c r="AF2038" s="7"/>
      <c r="AG2038" s="7"/>
      <c r="AH2038" s="7"/>
    </row>
    <row r="2039" spans="1:34" s="1" customFormat="1" ht="0" hidden="1" customHeight="1" x14ac:dyDescent="0.2">
      <c r="A2039" s="7"/>
      <c r="G2039" s="7"/>
      <c r="H2039" s="7"/>
      <c r="I2039" s="7"/>
      <c r="J2039" s="7"/>
      <c r="K2039" s="7"/>
      <c r="L2039" s="7"/>
      <c r="M2039" s="7"/>
      <c r="N2039" s="7"/>
      <c r="O2039" s="7"/>
      <c r="P2039" s="7"/>
      <c r="Q2039" s="7"/>
      <c r="R2039" s="7"/>
      <c r="S2039" s="7"/>
      <c r="T2039" s="7"/>
      <c r="U2039" s="7"/>
      <c r="V2039" s="7"/>
      <c r="W2039" s="7"/>
      <c r="X2039" s="7"/>
      <c r="Y2039" s="7"/>
      <c r="Z2039" s="7"/>
      <c r="AA2039" s="7"/>
      <c r="AB2039" s="7"/>
      <c r="AC2039" s="7"/>
      <c r="AD2039" s="7"/>
      <c r="AE2039" s="7"/>
      <c r="AF2039" s="7"/>
      <c r="AG2039" s="7"/>
      <c r="AH2039" s="7"/>
    </row>
    <row r="2040" spans="1:34" s="1" customFormat="1" ht="0" hidden="1" customHeight="1" x14ac:dyDescent="0.2">
      <c r="A2040" s="7"/>
      <c r="G2040" s="7"/>
      <c r="H2040" s="7"/>
      <c r="I2040" s="7"/>
      <c r="J2040" s="7"/>
      <c r="K2040" s="7"/>
      <c r="L2040" s="7"/>
      <c r="M2040" s="7"/>
      <c r="N2040" s="7"/>
      <c r="O2040" s="7"/>
      <c r="P2040" s="7"/>
      <c r="Q2040" s="7"/>
      <c r="R2040" s="7"/>
      <c r="S2040" s="7"/>
      <c r="T2040" s="7"/>
      <c r="U2040" s="7"/>
      <c r="V2040" s="7"/>
      <c r="W2040" s="7"/>
      <c r="X2040" s="7"/>
      <c r="Y2040" s="7"/>
      <c r="Z2040" s="7"/>
      <c r="AA2040" s="7"/>
      <c r="AB2040" s="7"/>
      <c r="AC2040" s="7"/>
      <c r="AD2040" s="7"/>
      <c r="AE2040" s="7"/>
      <c r="AF2040" s="7"/>
      <c r="AG2040" s="7"/>
      <c r="AH2040" s="7"/>
    </row>
    <row r="2041" spans="1:34" s="1" customFormat="1" ht="0" hidden="1" customHeight="1" x14ac:dyDescent="0.2">
      <c r="A2041" s="7"/>
      <c r="G2041" s="7"/>
      <c r="H2041" s="7"/>
      <c r="I2041" s="7"/>
      <c r="J2041" s="7"/>
      <c r="K2041" s="7"/>
      <c r="L2041" s="7"/>
      <c r="M2041" s="7"/>
      <c r="N2041" s="7"/>
      <c r="O2041" s="7"/>
      <c r="P2041" s="7"/>
      <c r="Q2041" s="7"/>
      <c r="R2041" s="7"/>
      <c r="S2041" s="7"/>
      <c r="T2041" s="7"/>
      <c r="U2041" s="7"/>
      <c r="V2041" s="7"/>
      <c r="W2041" s="7"/>
      <c r="X2041" s="7"/>
      <c r="Y2041" s="7"/>
      <c r="Z2041" s="7"/>
      <c r="AA2041" s="7"/>
      <c r="AB2041" s="7"/>
      <c r="AC2041" s="7"/>
      <c r="AD2041" s="7"/>
      <c r="AE2041" s="7"/>
      <c r="AF2041" s="7"/>
      <c r="AG2041" s="7"/>
      <c r="AH2041" s="7"/>
    </row>
    <row r="2042" spans="1:34" s="1" customFormat="1" ht="0" hidden="1" customHeight="1" x14ac:dyDescent="0.2">
      <c r="A2042" s="7"/>
      <c r="G2042" s="7"/>
      <c r="H2042" s="7"/>
      <c r="I2042" s="7"/>
      <c r="J2042" s="7"/>
      <c r="K2042" s="7"/>
      <c r="L2042" s="7"/>
      <c r="M2042" s="7"/>
      <c r="N2042" s="7"/>
      <c r="O2042" s="7"/>
      <c r="P2042" s="7"/>
      <c r="Q2042" s="7"/>
      <c r="R2042" s="7"/>
      <c r="S2042" s="7"/>
      <c r="T2042" s="7"/>
      <c r="U2042" s="7"/>
      <c r="V2042" s="7"/>
      <c r="W2042" s="7"/>
      <c r="X2042" s="7"/>
      <c r="Y2042" s="7"/>
      <c r="Z2042" s="7"/>
      <c r="AA2042" s="7"/>
      <c r="AB2042" s="7"/>
      <c r="AC2042" s="7"/>
      <c r="AD2042" s="7"/>
      <c r="AE2042" s="7"/>
      <c r="AF2042" s="7"/>
      <c r="AG2042" s="7"/>
      <c r="AH2042" s="7"/>
    </row>
    <row r="2043" spans="1:34" s="1" customFormat="1" ht="0" hidden="1" customHeight="1" x14ac:dyDescent="0.2">
      <c r="A2043" s="7"/>
      <c r="G2043" s="7"/>
      <c r="H2043" s="7"/>
      <c r="I2043" s="7"/>
      <c r="J2043" s="7"/>
      <c r="K2043" s="7"/>
      <c r="L2043" s="7"/>
      <c r="M2043" s="7"/>
      <c r="N2043" s="7"/>
      <c r="O2043" s="7"/>
      <c r="P2043" s="7"/>
      <c r="Q2043" s="7"/>
      <c r="R2043" s="7"/>
      <c r="S2043" s="7"/>
      <c r="T2043" s="7"/>
      <c r="U2043" s="7"/>
      <c r="V2043" s="7"/>
      <c r="W2043" s="7"/>
      <c r="X2043" s="7"/>
      <c r="Y2043" s="7"/>
      <c r="Z2043" s="7"/>
      <c r="AA2043" s="7"/>
      <c r="AB2043" s="7"/>
      <c r="AC2043" s="7"/>
      <c r="AD2043" s="7"/>
      <c r="AE2043" s="7"/>
      <c r="AF2043" s="7"/>
      <c r="AG2043" s="7"/>
      <c r="AH2043" s="7"/>
    </row>
    <row r="2044" spans="1:34" s="1" customFormat="1" ht="0" hidden="1" customHeight="1" x14ac:dyDescent="0.2">
      <c r="A2044" s="7"/>
      <c r="G2044" s="7"/>
      <c r="H2044" s="7"/>
      <c r="I2044" s="7"/>
      <c r="J2044" s="7"/>
      <c r="K2044" s="7"/>
      <c r="L2044" s="7"/>
      <c r="M2044" s="7"/>
      <c r="N2044" s="7"/>
      <c r="O2044" s="7"/>
      <c r="P2044" s="7"/>
      <c r="Q2044" s="7"/>
      <c r="R2044" s="7"/>
      <c r="S2044" s="7"/>
      <c r="T2044" s="7"/>
      <c r="U2044" s="7"/>
      <c r="V2044" s="7"/>
      <c r="W2044" s="7"/>
      <c r="X2044" s="7"/>
      <c r="Y2044" s="7"/>
      <c r="Z2044" s="7"/>
      <c r="AA2044" s="7"/>
      <c r="AB2044" s="7"/>
      <c r="AC2044" s="7"/>
      <c r="AD2044" s="7"/>
      <c r="AE2044" s="7"/>
      <c r="AF2044" s="7"/>
      <c r="AG2044" s="7"/>
      <c r="AH2044" s="7"/>
    </row>
    <row r="2045" spans="1:34" s="1" customFormat="1" ht="0" hidden="1" customHeight="1" x14ac:dyDescent="0.2">
      <c r="A2045" s="7"/>
      <c r="G2045" s="7"/>
      <c r="H2045" s="7"/>
      <c r="I2045" s="7"/>
      <c r="J2045" s="7"/>
      <c r="K2045" s="7"/>
      <c r="L2045" s="7"/>
      <c r="M2045" s="7"/>
      <c r="N2045" s="7"/>
      <c r="O2045" s="7"/>
      <c r="P2045" s="7"/>
      <c r="Q2045" s="7"/>
      <c r="R2045" s="7"/>
      <c r="S2045" s="7"/>
      <c r="T2045" s="7"/>
      <c r="U2045" s="7"/>
      <c r="V2045" s="7"/>
      <c r="W2045" s="7"/>
      <c r="X2045" s="7"/>
      <c r="Y2045" s="7"/>
      <c r="Z2045" s="7"/>
      <c r="AA2045" s="7"/>
      <c r="AB2045" s="7"/>
      <c r="AC2045" s="7"/>
      <c r="AD2045" s="7"/>
      <c r="AE2045" s="7"/>
      <c r="AF2045" s="7"/>
      <c r="AG2045" s="7"/>
      <c r="AH2045" s="7"/>
    </row>
    <row r="2046" spans="1:34" s="1" customFormat="1" ht="0" hidden="1" customHeight="1" x14ac:dyDescent="0.2">
      <c r="A2046" s="7"/>
      <c r="G2046" s="7"/>
      <c r="H2046" s="7"/>
      <c r="I2046" s="7"/>
      <c r="J2046" s="7"/>
      <c r="K2046" s="7"/>
      <c r="L2046" s="7"/>
      <c r="M2046" s="7"/>
      <c r="N2046" s="7"/>
      <c r="O2046" s="7"/>
      <c r="P2046" s="7"/>
      <c r="Q2046" s="7"/>
      <c r="R2046" s="7"/>
      <c r="S2046" s="7"/>
      <c r="T2046" s="7"/>
      <c r="U2046" s="7"/>
      <c r="V2046" s="7"/>
      <c r="W2046" s="7"/>
      <c r="X2046" s="7"/>
      <c r="Y2046" s="7"/>
      <c r="Z2046" s="7"/>
      <c r="AA2046" s="7"/>
      <c r="AB2046" s="7"/>
      <c r="AC2046" s="7"/>
      <c r="AD2046" s="7"/>
      <c r="AE2046" s="7"/>
      <c r="AF2046" s="7"/>
      <c r="AG2046" s="7"/>
      <c r="AH2046" s="7"/>
    </row>
    <row r="2047" spans="1:34" s="1" customFormat="1" ht="0" hidden="1" customHeight="1" x14ac:dyDescent="0.2">
      <c r="A2047" s="7"/>
      <c r="G2047" s="7"/>
      <c r="H2047" s="7"/>
      <c r="I2047" s="7"/>
      <c r="J2047" s="7"/>
      <c r="K2047" s="7"/>
      <c r="L2047" s="7"/>
      <c r="M2047" s="7"/>
      <c r="N2047" s="7"/>
      <c r="O2047" s="7"/>
      <c r="P2047" s="7"/>
      <c r="Q2047" s="7"/>
      <c r="R2047" s="7"/>
      <c r="S2047" s="7"/>
      <c r="T2047" s="7"/>
      <c r="U2047" s="7"/>
      <c r="V2047" s="7"/>
      <c r="W2047" s="7"/>
      <c r="X2047" s="7"/>
      <c r="Y2047" s="7"/>
      <c r="Z2047" s="7"/>
      <c r="AA2047" s="7"/>
      <c r="AB2047" s="7"/>
      <c r="AC2047" s="7"/>
      <c r="AD2047" s="7"/>
      <c r="AE2047" s="7"/>
      <c r="AF2047" s="7"/>
      <c r="AG2047" s="7"/>
      <c r="AH2047" s="7"/>
    </row>
    <row r="2048" spans="1:34" s="1" customFormat="1" ht="0" hidden="1" customHeight="1" x14ac:dyDescent="0.2">
      <c r="A2048" s="7"/>
      <c r="G2048" s="7"/>
      <c r="H2048" s="7"/>
      <c r="I2048" s="7"/>
      <c r="J2048" s="7"/>
      <c r="K2048" s="7"/>
      <c r="L2048" s="7"/>
      <c r="M2048" s="7"/>
      <c r="N2048" s="7"/>
      <c r="O2048" s="7"/>
      <c r="P2048" s="7"/>
      <c r="Q2048" s="7"/>
      <c r="R2048" s="7"/>
      <c r="S2048" s="7"/>
      <c r="T2048" s="7"/>
      <c r="U2048" s="7"/>
      <c r="V2048" s="7"/>
      <c r="W2048" s="7"/>
      <c r="X2048" s="7"/>
      <c r="Y2048" s="7"/>
      <c r="Z2048" s="7"/>
      <c r="AA2048" s="7"/>
      <c r="AB2048" s="7"/>
      <c r="AC2048" s="7"/>
      <c r="AD2048" s="7"/>
      <c r="AE2048" s="7"/>
      <c r="AF2048" s="7"/>
      <c r="AG2048" s="7"/>
      <c r="AH2048" s="7"/>
    </row>
    <row r="2049" spans="1:34" s="1" customFormat="1" ht="0" hidden="1" customHeight="1" x14ac:dyDescent="0.2">
      <c r="A2049" s="7"/>
      <c r="G2049" s="7"/>
      <c r="H2049" s="7"/>
      <c r="I2049" s="7"/>
      <c r="J2049" s="7"/>
      <c r="K2049" s="7"/>
      <c r="L2049" s="7"/>
      <c r="M2049" s="7"/>
      <c r="N2049" s="7"/>
      <c r="O2049" s="7"/>
      <c r="P2049" s="7"/>
      <c r="Q2049" s="7"/>
      <c r="R2049" s="7"/>
      <c r="S2049" s="7"/>
      <c r="T2049" s="7"/>
      <c r="U2049" s="7"/>
      <c r="V2049" s="7"/>
      <c r="W2049" s="7"/>
      <c r="X2049" s="7"/>
      <c r="Y2049" s="7"/>
      <c r="Z2049" s="7"/>
      <c r="AA2049" s="7"/>
      <c r="AB2049" s="7"/>
      <c r="AC2049" s="7"/>
      <c r="AD2049" s="7"/>
      <c r="AE2049" s="7"/>
      <c r="AF2049" s="7"/>
      <c r="AG2049" s="7"/>
      <c r="AH2049" s="7"/>
    </row>
    <row r="2050" spans="1:34" s="1" customFormat="1" ht="0" hidden="1" customHeight="1" x14ac:dyDescent="0.2">
      <c r="A2050" s="7"/>
      <c r="G2050" s="7"/>
      <c r="H2050" s="7"/>
      <c r="I2050" s="7"/>
      <c r="J2050" s="7"/>
      <c r="K2050" s="7"/>
      <c r="L2050" s="7"/>
      <c r="M2050" s="7"/>
      <c r="N2050" s="7"/>
      <c r="O2050" s="7"/>
      <c r="P2050" s="7"/>
      <c r="Q2050" s="7"/>
      <c r="R2050" s="7"/>
      <c r="S2050" s="7"/>
      <c r="T2050" s="7"/>
      <c r="U2050" s="7"/>
      <c r="V2050" s="7"/>
      <c r="W2050" s="7"/>
      <c r="X2050" s="7"/>
      <c r="Y2050" s="7"/>
      <c r="Z2050" s="7"/>
      <c r="AA2050" s="7"/>
      <c r="AB2050" s="7"/>
      <c r="AC2050" s="7"/>
      <c r="AD2050" s="7"/>
      <c r="AE2050" s="7"/>
      <c r="AF2050" s="7"/>
      <c r="AG2050" s="7"/>
      <c r="AH2050" s="7"/>
    </row>
    <row r="2051" spans="1:34" s="1" customFormat="1" ht="0" hidden="1" customHeight="1" x14ac:dyDescent="0.2">
      <c r="A2051" s="7"/>
      <c r="G2051" s="7"/>
      <c r="H2051" s="7"/>
      <c r="I2051" s="7"/>
      <c r="J2051" s="7"/>
      <c r="K2051" s="7"/>
      <c r="L2051" s="7"/>
      <c r="M2051" s="7"/>
      <c r="N2051" s="7"/>
      <c r="O2051" s="7"/>
      <c r="P2051" s="7"/>
      <c r="Q2051" s="7"/>
      <c r="R2051" s="7"/>
      <c r="S2051" s="7"/>
      <c r="T2051" s="7"/>
      <c r="U2051" s="7"/>
      <c r="V2051" s="7"/>
      <c r="W2051" s="7"/>
      <c r="X2051" s="7"/>
      <c r="Y2051" s="7"/>
      <c r="Z2051" s="7"/>
      <c r="AA2051" s="7"/>
      <c r="AB2051" s="7"/>
      <c r="AC2051" s="7"/>
      <c r="AD2051" s="7"/>
      <c r="AE2051" s="7"/>
      <c r="AF2051" s="7"/>
      <c r="AG2051" s="7"/>
      <c r="AH2051" s="7"/>
    </row>
    <row r="2052" spans="1:34" s="1" customFormat="1" ht="0" hidden="1" customHeight="1" x14ac:dyDescent="0.2">
      <c r="A2052" s="7"/>
      <c r="G2052" s="7"/>
      <c r="H2052" s="7"/>
      <c r="I2052" s="7"/>
      <c r="J2052" s="7"/>
      <c r="K2052" s="7"/>
      <c r="L2052" s="7"/>
      <c r="M2052" s="7"/>
      <c r="N2052" s="7"/>
      <c r="O2052" s="7"/>
      <c r="P2052" s="7"/>
      <c r="Q2052" s="7"/>
      <c r="R2052" s="7"/>
      <c r="S2052" s="7"/>
      <c r="T2052" s="7"/>
      <c r="U2052" s="7"/>
      <c r="V2052" s="7"/>
      <c r="W2052" s="7"/>
      <c r="X2052" s="7"/>
      <c r="Y2052" s="7"/>
      <c r="Z2052" s="7"/>
      <c r="AA2052" s="7"/>
      <c r="AB2052" s="7"/>
      <c r="AC2052" s="7"/>
      <c r="AD2052" s="7"/>
      <c r="AE2052" s="7"/>
      <c r="AF2052" s="7"/>
      <c r="AG2052" s="7"/>
      <c r="AH2052" s="7"/>
    </row>
    <row r="2053" spans="1:34" s="1" customFormat="1" ht="0" hidden="1" customHeight="1" x14ac:dyDescent="0.2">
      <c r="A2053" s="7"/>
      <c r="G2053" s="7"/>
      <c r="H2053" s="7"/>
      <c r="I2053" s="7"/>
      <c r="J2053" s="7"/>
      <c r="K2053" s="7"/>
      <c r="L2053" s="7"/>
      <c r="M2053" s="7"/>
      <c r="N2053" s="7"/>
      <c r="O2053" s="7"/>
      <c r="P2053" s="7"/>
      <c r="Q2053" s="7"/>
      <c r="R2053" s="7"/>
      <c r="S2053" s="7"/>
      <c r="T2053" s="7"/>
      <c r="U2053" s="7"/>
      <c r="V2053" s="7"/>
      <c r="W2053" s="7"/>
      <c r="X2053" s="7"/>
      <c r="Y2053" s="7"/>
      <c r="Z2053" s="7"/>
      <c r="AA2053" s="7"/>
      <c r="AB2053" s="7"/>
      <c r="AC2053" s="7"/>
      <c r="AD2053" s="7"/>
      <c r="AE2053" s="7"/>
      <c r="AF2053" s="7"/>
      <c r="AG2053" s="7"/>
      <c r="AH2053" s="7"/>
    </row>
    <row r="2054" spans="1:34" s="1" customFormat="1" ht="0" hidden="1" customHeight="1" x14ac:dyDescent="0.2">
      <c r="A2054" s="7"/>
      <c r="G2054" s="7"/>
      <c r="H2054" s="7"/>
      <c r="I2054" s="7"/>
      <c r="J2054" s="7"/>
      <c r="K2054" s="7"/>
      <c r="L2054" s="7"/>
      <c r="M2054" s="7"/>
      <c r="N2054" s="7"/>
      <c r="O2054" s="7"/>
      <c r="P2054" s="7"/>
      <c r="Q2054" s="7"/>
      <c r="R2054" s="7"/>
      <c r="S2054" s="7"/>
      <c r="T2054" s="7"/>
      <c r="U2054" s="7"/>
      <c r="V2054" s="7"/>
      <c r="W2054" s="7"/>
      <c r="X2054" s="7"/>
      <c r="Y2054" s="7"/>
      <c r="Z2054" s="7"/>
      <c r="AA2054" s="7"/>
      <c r="AB2054" s="7"/>
      <c r="AC2054" s="7"/>
      <c r="AD2054" s="7"/>
      <c r="AE2054" s="7"/>
      <c r="AF2054" s="7"/>
      <c r="AG2054" s="7"/>
      <c r="AH2054" s="7"/>
    </row>
    <row r="2055" spans="1:34" s="1" customFormat="1" ht="0" hidden="1" customHeight="1" x14ac:dyDescent="0.2">
      <c r="A2055" s="7"/>
      <c r="G2055" s="7"/>
      <c r="H2055" s="7"/>
      <c r="I2055" s="7"/>
      <c r="J2055" s="7"/>
      <c r="K2055" s="7"/>
      <c r="L2055" s="7"/>
      <c r="M2055" s="7"/>
      <c r="N2055" s="7"/>
      <c r="O2055" s="7"/>
      <c r="P2055" s="7"/>
      <c r="Q2055" s="7"/>
      <c r="R2055" s="7"/>
      <c r="S2055" s="7"/>
      <c r="T2055" s="7"/>
      <c r="U2055" s="7"/>
      <c r="V2055" s="7"/>
      <c r="W2055" s="7"/>
      <c r="X2055" s="7"/>
      <c r="Y2055" s="7"/>
      <c r="Z2055" s="7"/>
      <c r="AA2055" s="7"/>
      <c r="AB2055" s="7"/>
      <c r="AC2055" s="7"/>
      <c r="AD2055" s="7"/>
      <c r="AE2055" s="7"/>
      <c r="AF2055" s="7"/>
      <c r="AG2055" s="7"/>
      <c r="AH2055" s="7"/>
    </row>
    <row r="2056" spans="1:34" s="1" customFormat="1" ht="0" hidden="1" customHeight="1" x14ac:dyDescent="0.2">
      <c r="A2056" s="7"/>
      <c r="G2056" s="7"/>
      <c r="H2056" s="7"/>
      <c r="I2056" s="7"/>
      <c r="J2056" s="7"/>
      <c r="K2056" s="7"/>
      <c r="L2056" s="7"/>
      <c r="M2056" s="7"/>
      <c r="N2056" s="7"/>
      <c r="O2056" s="7"/>
      <c r="P2056" s="7"/>
      <c r="Q2056" s="7"/>
      <c r="R2056" s="7"/>
      <c r="S2056" s="7"/>
      <c r="T2056" s="7"/>
      <c r="U2056" s="7"/>
      <c r="V2056" s="7"/>
      <c r="W2056" s="7"/>
      <c r="X2056" s="7"/>
      <c r="Y2056" s="7"/>
      <c r="Z2056" s="7"/>
      <c r="AA2056" s="7"/>
      <c r="AB2056" s="7"/>
      <c r="AC2056" s="7"/>
      <c r="AD2056" s="7"/>
      <c r="AE2056" s="7"/>
      <c r="AF2056" s="7"/>
      <c r="AG2056" s="7"/>
      <c r="AH2056" s="7"/>
    </row>
    <row r="2057" spans="1:34" s="1" customFormat="1" ht="0" hidden="1" customHeight="1" x14ac:dyDescent="0.2">
      <c r="A2057" s="7"/>
      <c r="G2057" s="7"/>
      <c r="H2057" s="7"/>
      <c r="I2057" s="7"/>
      <c r="J2057" s="7"/>
      <c r="K2057" s="7"/>
      <c r="L2057" s="7"/>
      <c r="M2057" s="7"/>
      <c r="N2057" s="7"/>
      <c r="O2057" s="7"/>
      <c r="P2057" s="7"/>
      <c r="Q2057" s="7"/>
      <c r="R2057" s="7"/>
      <c r="S2057" s="7"/>
      <c r="T2057" s="7"/>
      <c r="U2057" s="7"/>
      <c r="V2057" s="7"/>
      <c r="W2057" s="7"/>
      <c r="X2057" s="7"/>
      <c r="Y2057" s="7"/>
      <c r="Z2057" s="7"/>
      <c r="AA2057" s="7"/>
      <c r="AB2057" s="7"/>
      <c r="AC2057" s="7"/>
      <c r="AD2057" s="7"/>
      <c r="AE2057" s="7"/>
      <c r="AF2057" s="7"/>
      <c r="AG2057" s="7"/>
      <c r="AH2057" s="7"/>
    </row>
    <row r="2058" spans="1:34" s="1" customFormat="1" ht="0" hidden="1" customHeight="1" x14ac:dyDescent="0.2">
      <c r="A2058" s="7"/>
      <c r="G2058" s="7"/>
      <c r="H2058" s="7"/>
      <c r="I2058" s="7"/>
      <c r="J2058" s="7"/>
      <c r="K2058" s="7"/>
      <c r="L2058" s="7"/>
      <c r="M2058" s="7"/>
      <c r="N2058" s="7"/>
      <c r="O2058" s="7"/>
      <c r="P2058" s="7"/>
      <c r="Q2058" s="7"/>
      <c r="R2058" s="7"/>
      <c r="S2058" s="7"/>
      <c r="T2058" s="7"/>
      <c r="U2058" s="7"/>
      <c r="V2058" s="7"/>
      <c r="W2058" s="7"/>
      <c r="X2058" s="7"/>
      <c r="Y2058" s="7"/>
      <c r="Z2058" s="7"/>
      <c r="AA2058" s="7"/>
      <c r="AB2058" s="7"/>
      <c r="AC2058" s="7"/>
      <c r="AD2058" s="7"/>
      <c r="AE2058" s="7"/>
      <c r="AF2058" s="7"/>
      <c r="AG2058" s="7"/>
      <c r="AH2058" s="7"/>
    </row>
    <row r="2059" spans="1:34" s="1" customFormat="1" ht="0" hidden="1" customHeight="1" x14ac:dyDescent="0.2">
      <c r="A2059" s="7"/>
      <c r="G2059" s="7"/>
      <c r="H2059" s="7"/>
      <c r="I2059" s="7"/>
      <c r="J2059" s="7"/>
      <c r="K2059" s="7"/>
      <c r="L2059" s="7"/>
      <c r="M2059" s="7"/>
      <c r="N2059" s="7"/>
      <c r="O2059" s="7"/>
      <c r="P2059" s="7"/>
      <c r="Q2059" s="7"/>
      <c r="R2059" s="7"/>
      <c r="S2059" s="7"/>
      <c r="T2059" s="7"/>
      <c r="U2059" s="7"/>
      <c r="V2059" s="7"/>
      <c r="W2059" s="7"/>
      <c r="X2059" s="7"/>
      <c r="Y2059" s="7"/>
      <c r="Z2059" s="7"/>
      <c r="AA2059" s="7"/>
      <c r="AB2059" s="7"/>
      <c r="AC2059" s="7"/>
      <c r="AD2059" s="7"/>
      <c r="AE2059" s="7"/>
      <c r="AF2059" s="7"/>
      <c r="AG2059" s="7"/>
      <c r="AH2059" s="7"/>
    </row>
    <row r="2060" spans="1:34" s="1" customFormat="1" ht="0" hidden="1" customHeight="1" x14ac:dyDescent="0.2">
      <c r="A2060" s="7"/>
      <c r="G2060" s="7"/>
      <c r="H2060" s="7"/>
      <c r="I2060" s="7"/>
      <c r="J2060" s="7"/>
      <c r="K2060" s="7"/>
      <c r="L2060" s="7"/>
      <c r="M2060" s="7"/>
      <c r="N2060" s="7"/>
      <c r="O2060" s="7"/>
      <c r="P2060" s="7"/>
      <c r="Q2060" s="7"/>
      <c r="R2060" s="7"/>
      <c r="S2060" s="7"/>
      <c r="T2060" s="7"/>
      <c r="U2060" s="7"/>
      <c r="V2060" s="7"/>
      <c r="W2060" s="7"/>
      <c r="X2060" s="7"/>
      <c r="Y2060" s="7"/>
      <c r="Z2060" s="7"/>
      <c r="AA2060" s="7"/>
      <c r="AB2060" s="7"/>
      <c r="AC2060" s="7"/>
      <c r="AD2060" s="7"/>
      <c r="AE2060" s="7"/>
      <c r="AF2060" s="7"/>
      <c r="AG2060" s="7"/>
      <c r="AH2060" s="7"/>
    </row>
    <row r="2061" spans="1:34" s="1" customFormat="1" ht="0" hidden="1" customHeight="1" x14ac:dyDescent="0.2">
      <c r="A2061" s="7"/>
      <c r="G2061" s="7"/>
      <c r="H2061" s="7"/>
      <c r="I2061" s="7"/>
      <c r="J2061" s="7"/>
      <c r="K2061" s="7"/>
      <c r="L2061" s="7"/>
      <c r="M2061" s="7"/>
      <c r="N2061" s="7"/>
      <c r="O2061" s="7"/>
      <c r="P2061" s="7"/>
      <c r="Q2061" s="7"/>
      <c r="R2061" s="7"/>
      <c r="S2061" s="7"/>
      <c r="T2061" s="7"/>
      <c r="U2061" s="7"/>
      <c r="V2061" s="7"/>
      <c r="W2061" s="7"/>
      <c r="X2061" s="7"/>
      <c r="Y2061" s="7"/>
      <c r="Z2061" s="7"/>
      <c r="AA2061" s="7"/>
      <c r="AB2061" s="7"/>
      <c r="AC2061" s="7"/>
      <c r="AD2061" s="7"/>
      <c r="AE2061" s="7"/>
      <c r="AF2061" s="7"/>
      <c r="AG2061" s="7"/>
      <c r="AH2061" s="7"/>
    </row>
    <row r="2062" spans="1:34" s="1" customFormat="1" ht="0" hidden="1" customHeight="1" x14ac:dyDescent="0.2">
      <c r="A2062" s="7"/>
      <c r="G2062" s="7"/>
      <c r="H2062" s="7"/>
      <c r="I2062" s="7"/>
      <c r="J2062" s="7"/>
      <c r="K2062" s="7"/>
      <c r="L2062" s="7"/>
      <c r="M2062" s="7"/>
      <c r="N2062" s="7"/>
      <c r="O2062" s="7"/>
      <c r="P2062" s="7"/>
      <c r="Q2062" s="7"/>
      <c r="R2062" s="7"/>
      <c r="S2062" s="7"/>
      <c r="T2062" s="7"/>
      <c r="U2062" s="7"/>
      <c r="V2062" s="7"/>
      <c r="W2062" s="7"/>
      <c r="X2062" s="7"/>
      <c r="Y2062" s="7"/>
      <c r="Z2062" s="7"/>
      <c r="AA2062" s="7"/>
      <c r="AB2062" s="7"/>
      <c r="AC2062" s="7"/>
      <c r="AD2062" s="7"/>
      <c r="AE2062" s="7"/>
      <c r="AF2062" s="7"/>
      <c r="AG2062" s="7"/>
      <c r="AH2062" s="7"/>
    </row>
    <row r="2063" spans="1:34" s="1" customFormat="1" ht="0" hidden="1" customHeight="1" x14ac:dyDescent="0.2">
      <c r="A2063" s="7"/>
      <c r="G2063" s="7"/>
      <c r="H2063" s="7"/>
      <c r="I2063" s="7"/>
      <c r="J2063" s="7"/>
      <c r="K2063" s="7"/>
      <c r="L2063" s="7"/>
      <c r="M2063" s="7"/>
      <c r="N2063" s="7"/>
      <c r="O2063" s="7"/>
      <c r="P2063" s="7"/>
      <c r="Q2063" s="7"/>
      <c r="R2063" s="7"/>
      <c r="S2063" s="7"/>
      <c r="T2063" s="7"/>
      <c r="U2063" s="7"/>
      <c r="V2063" s="7"/>
      <c r="W2063" s="7"/>
      <c r="X2063" s="7"/>
      <c r="Y2063" s="7"/>
      <c r="Z2063" s="7"/>
      <c r="AA2063" s="7"/>
      <c r="AB2063" s="7"/>
      <c r="AC2063" s="7"/>
      <c r="AD2063" s="7"/>
      <c r="AE2063" s="7"/>
      <c r="AF2063" s="7"/>
      <c r="AG2063" s="7"/>
      <c r="AH2063" s="7"/>
    </row>
    <row r="2064" spans="1:34" s="1" customFormat="1" ht="0" hidden="1" customHeight="1" x14ac:dyDescent="0.2">
      <c r="A2064" s="7"/>
      <c r="G2064" s="7"/>
      <c r="H2064" s="7"/>
      <c r="I2064" s="7"/>
      <c r="J2064" s="7"/>
      <c r="K2064" s="7"/>
      <c r="L2064" s="7"/>
      <c r="M2064" s="7"/>
      <c r="N2064" s="7"/>
      <c r="O2064" s="7"/>
      <c r="P2064" s="7"/>
      <c r="Q2064" s="7"/>
      <c r="R2064" s="7"/>
      <c r="S2064" s="7"/>
      <c r="T2064" s="7"/>
      <c r="U2064" s="7"/>
      <c r="V2064" s="7"/>
      <c r="W2064" s="7"/>
      <c r="X2064" s="7"/>
      <c r="Y2064" s="7"/>
      <c r="Z2064" s="7"/>
      <c r="AA2064" s="7"/>
      <c r="AB2064" s="7"/>
      <c r="AC2064" s="7"/>
      <c r="AD2064" s="7"/>
      <c r="AE2064" s="7"/>
      <c r="AF2064" s="7"/>
      <c r="AG2064" s="7"/>
      <c r="AH2064" s="7"/>
    </row>
    <row r="2065" spans="1:34" s="1" customFormat="1" ht="0" hidden="1" customHeight="1" x14ac:dyDescent="0.2">
      <c r="A2065" s="7"/>
      <c r="G2065" s="7"/>
      <c r="H2065" s="7"/>
      <c r="I2065" s="7"/>
      <c r="J2065" s="7"/>
      <c r="K2065" s="7"/>
      <c r="L2065" s="7"/>
      <c r="M2065" s="7"/>
      <c r="N2065" s="7"/>
      <c r="O2065" s="7"/>
      <c r="P2065" s="7"/>
      <c r="Q2065" s="7"/>
      <c r="R2065" s="7"/>
      <c r="S2065" s="7"/>
      <c r="T2065" s="7"/>
      <c r="U2065" s="7"/>
      <c r="V2065" s="7"/>
      <c r="W2065" s="7"/>
      <c r="X2065" s="7"/>
      <c r="Y2065" s="7"/>
      <c r="Z2065" s="7"/>
      <c r="AA2065" s="7"/>
      <c r="AB2065" s="7"/>
      <c r="AC2065" s="7"/>
      <c r="AD2065" s="7"/>
      <c r="AE2065" s="7"/>
      <c r="AF2065" s="7"/>
      <c r="AG2065" s="7"/>
      <c r="AH2065" s="7"/>
    </row>
    <row r="2066" spans="1:34" s="1" customFormat="1" ht="0" hidden="1" customHeight="1" x14ac:dyDescent="0.2">
      <c r="A2066" s="7"/>
      <c r="G2066" s="7"/>
      <c r="H2066" s="7"/>
      <c r="I2066" s="7"/>
      <c r="J2066" s="7"/>
      <c r="K2066" s="7"/>
      <c r="L2066" s="7"/>
      <c r="M2066" s="7"/>
      <c r="N2066" s="7"/>
      <c r="O2066" s="7"/>
      <c r="P2066" s="7"/>
      <c r="Q2066" s="7"/>
      <c r="R2066" s="7"/>
      <c r="S2066" s="7"/>
      <c r="T2066" s="7"/>
      <c r="U2066" s="7"/>
      <c r="V2066" s="7"/>
      <c r="W2066" s="7"/>
      <c r="X2066" s="7"/>
      <c r="Y2066" s="7"/>
      <c r="Z2066" s="7"/>
      <c r="AA2066" s="7"/>
      <c r="AB2066" s="7"/>
      <c r="AC2066" s="7"/>
      <c r="AD2066" s="7"/>
      <c r="AE2066" s="7"/>
      <c r="AF2066" s="7"/>
      <c r="AG2066" s="7"/>
      <c r="AH2066" s="7"/>
    </row>
    <row r="2067" spans="1:34" s="1" customFormat="1" ht="0" hidden="1" customHeight="1" x14ac:dyDescent="0.2">
      <c r="A2067" s="7"/>
      <c r="G2067" s="7"/>
      <c r="H2067" s="7"/>
      <c r="I2067" s="7"/>
      <c r="J2067" s="7"/>
      <c r="K2067" s="7"/>
      <c r="L2067" s="7"/>
      <c r="M2067" s="7"/>
      <c r="N2067" s="7"/>
      <c r="O2067" s="7"/>
      <c r="P2067" s="7"/>
      <c r="Q2067" s="7"/>
      <c r="R2067" s="7"/>
      <c r="S2067" s="7"/>
      <c r="T2067" s="7"/>
      <c r="U2067" s="7"/>
      <c r="V2067" s="7"/>
      <c r="W2067" s="7"/>
      <c r="X2067" s="7"/>
      <c r="Y2067" s="7"/>
      <c r="Z2067" s="7"/>
      <c r="AA2067" s="7"/>
      <c r="AB2067" s="7"/>
      <c r="AC2067" s="7"/>
      <c r="AD2067" s="7"/>
      <c r="AE2067" s="7"/>
      <c r="AF2067" s="7"/>
      <c r="AG2067" s="7"/>
      <c r="AH2067" s="7"/>
    </row>
    <row r="2068" spans="1:34" s="1" customFormat="1" ht="0" hidden="1" customHeight="1" x14ac:dyDescent="0.2">
      <c r="A2068" s="7"/>
      <c r="G2068" s="7"/>
      <c r="H2068" s="7"/>
      <c r="I2068" s="7"/>
      <c r="J2068" s="7"/>
      <c r="K2068" s="7"/>
      <c r="L2068" s="7"/>
      <c r="M2068" s="7"/>
      <c r="N2068" s="7"/>
      <c r="O2068" s="7"/>
      <c r="P2068" s="7"/>
      <c r="Q2068" s="7"/>
      <c r="R2068" s="7"/>
      <c r="S2068" s="7"/>
      <c r="T2068" s="7"/>
      <c r="U2068" s="7"/>
      <c r="V2068" s="7"/>
      <c r="W2068" s="7"/>
      <c r="X2068" s="7"/>
      <c r="Y2068" s="7"/>
      <c r="Z2068" s="7"/>
      <c r="AA2068" s="7"/>
      <c r="AB2068" s="7"/>
      <c r="AC2068" s="7"/>
      <c r="AD2068" s="7"/>
      <c r="AE2068" s="7"/>
      <c r="AF2068" s="7"/>
      <c r="AG2068" s="7"/>
      <c r="AH2068" s="7"/>
    </row>
    <row r="2069" spans="1:34" s="1" customFormat="1" ht="0" hidden="1" customHeight="1" x14ac:dyDescent="0.2">
      <c r="A2069" s="7"/>
      <c r="G2069" s="7"/>
      <c r="H2069" s="7"/>
      <c r="I2069" s="7"/>
      <c r="J2069" s="7"/>
      <c r="K2069" s="7"/>
      <c r="L2069" s="7"/>
      <c r="M2069" s="7"/>
      <c r="N2069" s="7"/>
      <c r="O2069" s="7"/>
      <c r="P2069" s="7"/>
      <c r="Q2069" s="7"/>
      <c r="R2069" s="7"/>
      <c r="S2069" s="7"/>
      <c r="T2069" s="7"/>
      <c r="U2069" s="7"/>
      <c r="V2069" s="7"/>
      <c r="W2069" s="7"/>
      <c r="X2069" s="7"/>
      <c r="Y2069" s="7"/>
      <c r="Z2069" s="7"/>
      <c r="AA2069" s="7"/>
      <c r="AB2069" s="7"/>
      <c r="AC2069" s="7"/>
      <c r="AD2069" s="7"/>
      <c r="AE2069" s="7"/>
      <c r="AF2069" s="7"/>
      <c r="AG2069" s="7"/>
      <c r="AH2069" s="7"/>
    </row>
    <row r="2070" spans="1:34" s="1" customFormat="1" ht="0" hidden="1" customHeight="1" x14ac:dyDescent="0.2">
      <c r="A2070" s="7"/>
      <c r="G2070" s="7"/>
      <c r="H2070" s="7"/>
      <c r="I2070" s="7"/>
      <c r="J2070" s="7"/>
      <c r="K2070" s="7"/>
      <c r="L2070" s="7"/>
      <c r="M2070" s="7"/>
      <c r="N2070" s="7"/>
      <c r="O2070" s="7"/>
      <c r="P2070" s="7"/>
      <c r="Q2070" s="7"/>
      <c r="R2070" s="7"/>
      <c r="S2070" s="7"/>
      <c r="T2070" s="7"/>
      <c r="U2070" s="7"/>
      <c r="V2070" s="7"/>
      <c r="W2070" s="7"/>
      <c r="X2070" s="7"/>
      <c r="Y2070" s="7"/>
      <c r="Z2070" s="7"/>
      <c r="AA2070" s="7"/>
      <c r="AB2070" s="7"/>
      <c r="AC2070" s="7"/>
      <c r="AD2070" s="7"/>
      <c r="AE2070" s="7"/>
      <c r="AF2070" s="7"/>
      <c r="AG2070" s="7"/>
      <c r="AH2070" s="7"/>
    </row>
    <row r="2071" spans="1:34" s="1" customFormat="1" ht="0" hidden="1" customHeight="1" x14ac:dyDescent="0.2">
      <c r="A2071" s="7"/>
      <c r="G2071" s="7"/>
      <c r="H2071" s="7"/>
      <c r="I2071" s="7"/>
      <c r="J2071" s="7"/>
      <c r="K2071" s="7"/>
      <c r="L2071" s="7"/>
      <c r="M2071" s="7"/>
      <c r="N2071" s="7"/>
      <c r="O2071" s="7"/>
      <c r="P2071" s="7"/>
      <c r="Q2071" s="7"/>
      <c r="R2071" s="7"/>
      <c r="S2071" s="7"/>
      <c r="T2071" s="7"/>
      <c r="U2071" s="7"/>
      <c r="V2071" s="7"/>
      <c r="W2071" s="7"/>
      <c r="X2071" s="7"/>
      <c r="Y2071" s="7"/>
      <c r="Z2071" s="7"/>
      <c r="AA2071" s="7"/>
      <c r="AB2071" s="7"/>
      <c r="AC2071" s="7"/>
      <c r="AD2071" s="7"/>
      <c r="AE2071" s="7"/>
      <c r="AF2071" s="7"/>
      <c r="AG2071" s="7"/>
      <c r="AH2071" s="7"/>
    </row>
    <row r="2072" spans="1:34" s="1" customFormat="1" ht="0" hidden="1" customHeight="1" x14ac:dyDescent="0.2">
      <c r="A2072" s="7"/>
      <c r="G2072" s="7"/>
      <c r="H2072" s="7"/>
      <c r="I2072" s="7"/>
      <c r="J2072" s="7"/>
      <c r="K2072" s="7"/>
      <c r="L2072" s="7"/>
      <c r="M2072" s="7"/>
      <c r="N2072" s="7"/>
      <c r="O2072" s="7"/>
      <c r="P2072" s="7"/>
      <c r="Q2072" s="7"/>
      <c r="R2072" s="7"/>
      <c r="S2072" s="7"/>
      <c r="T2072" s="7"/>
      <c r="U2072" s="7"/>
      <c r="V2072" s="7"/>
      <c r="W2072" s="7"/>
      <c r="X2072" s="7"/>
      <c r="Y2072" s="7"/>
      <c r="Z2072" s="7"/>
      <c r="AA2072" s="7"/>
      <c r="AB2072" s="7"/>
      <c r="AC2072" s="7"/>
      <c r="AD2072" s="7"/>
      <c r="AE2072" s="7"/>
      <c r="AF2072" s="7"/>
      <c r="AG2072" s="7"/>
      <c r="AH2072" s="7"/>
    </row>
    <row r="2073" spans="1:34" s="1" customFormat="1" ht="0" hidden="1" customHeight="1" x14ac:dyDescent="0.2">
      <c r="A2073" s="7"/>
      <c r="G2073" s="7"/>
      <c r="H2073" s="7"/>
      <c r="I2073" s="7"/>
      <c r="J2073" s="7"/>
      <c r="K2073" s="7"/>
      <c r="L2073" s="7"/>
      <c r="M2073" s="7"/>
      <c r="N2073" s="7"/>
      <c r="O2073" s="7"/>
      <c r="P2073" s="7"/>
      <c r="Q2073" s="7"/>
      <c r="R2073" s="7"/>
      <c r="S2073" s="7"/>
      <c r="T2073" s="7"/>
      <c r="U2073" s="7"/>
      <c r="V2073" s="7"/>
      <c r="W2073" s="7"/>
      <c r="X2073" s="7"/>
      <c r="Y2073" s="7"/>
      <c r="Z2073" s="7"/>
      <c r="AA2073" s="7"/>
      <c r="AB2073" s="7"/>
      <c r="AC2073" s="7"/>
      <c r="AD2073" s="7"/>
      <c r="AE2073" s="7"/>
      <c r="AF2073" s="7"/>
      <c r="AG2073" s="7"/>
      <c r="AH2073" s="7"/>
    </row>
    <row r="2074" spans="1:34" s="1" customFormat="1" ht="0" hidden="1" customHeight="1" x14ac:dyDescent="0.2">
      <c r="A2074" s="7"/>
      <c r="G2074" s="7"/>
      <c r="H2074" s="7"/>
      <c r="I2074" s="7"/>
      <c r="J2074" s="7"/>
      <c r="K2074" s="7"/>
      <c r="L2074" s="7"/>
      <c r="M2074" s="7"/>
      <c r="N2074" s="7"/>
      <c r="O2074" s="7"/>
      <c r="P2074" s="7"/>
      <c r="Q2074" s="7"/>
      <c r="R2074" s="7"/>
      <c r="S2074" s="7"/>
      <c r="T2074" s="7"/>
      <c r="U2074" s="7"/>
      <c r="V2074" s="7"/>
      <c r="W2074" s="7"/>
      <c r="X2074" s="7"/>
      <c r="Y2074" s="7"/>
      <c r="Z2074" s="7"/>
      <c r="AA2074" s="7"/>
      <c r="AB2074" s="7"/>
      <c r="AC2074" s="7"/>
      <c r="AD2074" s="7"/>
      <c r="AE2074" s="7"/>
      <c r="AF2074" s="7"/>
      <c r="AG2074" s="7"/>
      <c r="AH2074" s="7"/>
    </row>
    <row r="2075" spans="1:34" s="1" customFormat="1" ht="0" hidden="1" customHeight="1" x14ac:dyDescent="0.2">
      <c r="A2075" s="7"/>
      <c r="G2075" s="7"/>
      <c r="H2075" s="7"/>
      <c r="I2075" s="7"/>
      <c r="J2075" s="7"/>
      <c r="K2075" s="7"/>
      <c r="L2075" s="7"/>
      <c r="M2075" s="7"/>
      <c r="N2075" s="7"/>
      <c r="O2075" s="7"/>
      <c r="P2075" s="7"/>
      <c r="Q2075" s="7"/>
      <c r="R2075" s="7"/>
      <c r="S2075" s="7"/>
      <c r="T2075" s="7"/>
      <c r="U2075" s="7"/>
      <c r="V2075" s="7"/>
      <c r="W2075" s="7"/>
      <c r="X2075" s="7"/>
      <c r="Y2075" s="7"/>
      <c r="Z2075" s="7"/>
      <c r="AA2075" s="7"/>
      <c r="AB2075" s="7"/>
      <c r="AC2075" s="7"/>
      <c r="AD2075" s="7"/>
      <c r="AE2075" s="7"/>
      <c r="AF2075" s="7"/>
      <c r="AG2075" s="7"/>
      <c r="AH2075" s="7"/>
    </row>
    <row r="2076" spans="1:34" s="1" customFormat="1" ht="0" hidden="1" customHeight="1" x14ac:dyDescent="0.2">
      <c r="A2076" s="7"/>
      <c r="G2076" s="7"/>
      <c r="H2076" s="7"/>
      <c r="I2076" s="7"/>
      <c r="J2076" s="7"/>
      <c r="K2076" s="7"/>
      <c r="L2076" s="7"/>
      <c r="M2076" s="7"/>
      <c r="N2076" s="7"/>
      <c r="O2076" s="7"/>
      <c r="P2076" s="7"/>
      <c r="Q2076" s="7"/>
      <c r="R2076" s="7"/>
      <c r="S2076" s="7"/>
      <c r="T2076" s="7"/>
      <c r="U2076" s="7"/>
      <c r="V2076" s="7"/>
      <c r="W2076" s="7"/>
      <c r="X2076" s="7"/>
      <c r="Y2076" s="7"/>
      <c r="Z2076" s="7"/>
      <c r="AA2076" s="7"/>
      <c r="AB2076" s="7"/>
      <c r="AC2076" s="7"/>
      <c r="AD2076" s="7"/>
      <c r="AE2076" s="7"/>
      <c r="AF2076" s="7"/>
      <c r="AG2076" s="7"/>
      <c r="AH2076" s="7"/>
    </row>
    <row r="2077" spans="1:34" s="1" customFormat="1" ht="0" hidden="1" customHeight="1" x14ac:dyDescent="0.2">
      <c r="A2077" s="7"/>
      <c r="G2077" s="7"/>
      <c r="H2077" s="7"/>
      <c r="I2077" s="7"/>
      <c r="J2077" s="7"/>
      <c r="K2077" s="7"/>
      <c r="L2077" s="7"/>
      <c r="M2077" s="7"/>
      <c r="N2077" s="7"/>
      <c r="O2077" s="7"/>
      <c r="P2077" s="7"/>
      <c r="Q2077" s="7"/>
      <c r="R2077" s="7"/>
      <c r="S2077" s="7"/>
      <c r="T2077" s="7"/>
      <c r="U2077" s="7"/>
      <c r="V2077" s="7"/>
      <c r="W2077" s="7"/>
      <c r="X2077" s="7"/>
      <c r="Y2077" s="7"/>
      <c r="Z2077" s="7"/>
      <c r="AA2077" s="7"/>
      <c r="AB2077" s="7"/>
      <c r="AC2077" s="7"/>
      <c r="AD2077" s="7"/>
      <c r="AE2077" s="7"/>
      <c r="AF2077" s="7"/>
      <c r="AG2077" s="7"/>
      <c r="AH2077" s="7"/>
    </row>
    <row r="2078" spans="1:34" s="1" customFormat="1" ht="0" hidden="1" customHeight="1" x14ac:dyDescent="0.2">
      <c r="A2078" s="7"/>
      <c r="G2078" s="7"/>
      <c r="H2078" s="7"/>
      <c r="I2078" s="7"/>
      <c r="J2078" s="7"/>
      <c r="K2078" s="7"/>
      <c r="L2078" s="7"/>
      <c r="M2078" s="7"/>
      <c r="N2078" s="7"/>
      <c r="O2078" s="7"/>
      <c r="P2078" s="7"/>
      <c r="Q2078" s="7"/>
      <c r="R2078" s="7"/>
      <c r="S2078" s="7"/>
      <c r="T2078" s="7"/>
      <c r="U2078" s="7"/>
      <c r="V2078" s="7"/>
      <c r="W2078" s="7"/>
      <c r="X2078" s="7"/>
      <c r="Y2078" s="7"/>
      <c r="Z2078" s="7"/>
      <c r="AA2078" s="7"/>
      <c r="AB2078" s="7"/>
      <c r="AC2078" s="7"/>
      <c r="AD2078" s="7"/>
      <c r="AE2078" s="7"/>
      <c r="AF2078" s="7"/>
      <c r="AG2078" s="7"/>
      <c r="AH2078" s="7"/>
    </row>
    <row r="2079" spans="1:34" s="1" customFormat="1" ht="0" hidden="1" customHeight="1" x14ac:dyDescent="0.2">
      <c r="A2079" s="7"/>
      <c r="G2079" s="7"/>
      <c r="H2079" s="7"/>
      <c r="I2079" s="7"/>
      <c r="J2079" s="7"/>
      <c r="K2079" s="7"/>
      <c r="L2079" s="7"/>
      <c r="M2079" s="7"/>
      <c r="N2079" s="7"/>
      <c r="O2079" s="7"/>
      <c r="P2079" s="7"/>
      <c r="Q2079" s="7"/>
      <c r="R2079" s="7"/>
      <c r="S2079" s="7"/>
      <c r="T2079" s="7"/>
      <c r="U2079" s="7"/>
      <c r="V2079" s="7"/>
      <c r="W2079" s="7"/>
      <c r="X2079" s="7"/>
      <c r="Y2079" s="7"/>
      <c r="Z2079" s="7"/>
      <c r="AA2079" s="7"/>
      <c r="AB2079" s="7"/>
      <c r="AC2079" s="7"/>
      <c r="AD2079" s="7"/>
      <c r="AE2079" s="7"/>
      <c r="AF2079" s="7"/>
      <c r="AG2079" s="7"/>
      <c r="AH2079" s="7"/>
    </row>
    <row r="2080" spans="1:34" s="1" customFormat="1" ht="0" hidden="1" customHeight="1" x14ac:dyDescent="0.2">
      <c r="A2080" s="7"/>
      <c r="G2080" s="7"/>
      <c r="H2080" s="7"/>
      <c r="I2080" s="7"/>
      <c r="J2080" s="7"/>
      <c r="K2080" s="7"/>
      <c r="L2080" s="7"/>
      <c r="M2080" s="7"/>
      <c r="N2080" s="7"/>
      <c r="O2080" s="7"/>
      <c r="P2080" s="7"/>
      <c r="Q2080" s="7"/>
      <c r="R2080" s="7"/>
      <c r="S2080" s="7"/>
      <c r="T2080" s="7"/>
      <c r="U2080" s="7"/>
      <c r="V2080" s="7"/>
      <c r="W2080" s="7"/>
      <c r="X2080" s="7"/>
      <c r="Y2080" s="7"/>
      <c r="Z2080" s="7"/>
      <c r="AA2080" s="7"/>
      <c r="AB2080" s="7"/>
      <c r="AC2080" s="7"/>
      <c r="AD2080" s="7"/>
      <c r="AE2080" s="7"/>
      <c r="AF2080" s="7"/>
      <c r="AG2080" s="7"/>
      <c r="AH2080" s="7"/>
    </row>
    <row r="2081" spans="1:34" s="1" customFormat="1" ht="0" hidden="1" customHeight="1" x14ac:dyDescent="0.2">
      <c r="A2081" s="7"/>
      <c r="G2081" s="7"/>
      <c r="H2081" s="7"/>
      <c r="I2081" s="7"/>
      <c r="J2081" s="7"/>
      <c r="K2081" s="7"/>
      <c r="L2081" s="7"/>
      <c r="M2081" s="7"/>
      <c r="N2081" s="7"/>
      <c r="O2081" s="7"/>
      <c r="P2081" s="7"/>
      <c r="Q2081" s="7"/>
      <c r="R2081" s="7"/>
      <c r="S2081" s="7"/>
      <c r="T2081" s="7"/>
      <c r="U2081" s="7"/>
      <c r="V2081" s="7"/>
      <c r="W2081" s="7"/>
      <c r="X2081" s="7"/>
      <c r="Y2081" s="7"/>
      <c r="Z2081" s="7"/>
      <c r="AA2081" s="7"/>
      <c r="AB2081" s="7"/>
      <c r="AC2081" s="7"/>
      <c r="AD2081" s="7"/>
      <c r="AE2081" s="7"/>
      <c r="AF2081" s="7"/>
      <c r="AG2081" s="7"/>
      <c r="AH2081" s="7"/>
    </row>
    <row r="2082" spans="1:34" s="1" customFormat="1" ht="0" hidden="1" customHeight="1" x14ac:dyDescent="0.2">
      <c r="A2082" s="7"/>
      <c r="G2082" s="7"/>
      <c r="H2082" s="7"/>
      <c r="I2082" s="7"/>
      <c r="J2082" s="7"/>
      <c r="K2082" s="7"/>
      <c r="L2082" s="7"/>
      <c r="M2082" s="7"/>
      <c r="N2082" s="7"/>
      <c r="O2082" s="7"/>
      <c r="P2082" s="7"/>
      <c r="Q2082" s="7"/>
      <c r="R2082" s="7"/>
      <c r="S2082" s="7"/>
      <c r="T2082" s="7"/>
      <c r="U2082" s="7"/>
      <c r="V2082" s="7"/>
      <c r="W2082" s="7"/>
      <c r="X2082" s="7"/>
      <c r="Y2082" s="7"/>
      <c r="Z2082" s="7"/>
      <c r="AA2082" s="7"/>
      <c r="AB2082" s="7"/>
      <c r="AC2082" s="7"/>
      <c r="AD2082" s="7"/>
      <c r="AE2082" s="7"/>
      <c r="AF2082" s="7"/>
      <c r="AG2082" s="7"/>
      <c r="AH2082" s="7"/>
    </row>
    <row r="2083" spans="1:34" s="1" customFormat="1" ht="0" hidden="1" customHeight="1" x14ac:dyDescent="0.2">
      <c r="A2083" s="7"/>
      <c r="G2083" s="7"/>
      <c r="H2083" s="7"/>
      <c r="I2083" s="7"/>
      <c r="J2083" s="7"/>
      <c r="K2083" s="7"/>
      <c r="L2083" s="7"/>
      <c r="M2083" s="7"/>
      <c r="N2083" s="7"/>
      <c r="O2083" s="7"/>
      <c r="P2083" s="7"/>
      <c r="Q2083" s="7"/>
      <c r="R2083" s="7"/>
      <c r="S2083" s="7"/>
      <c r="T2083" s="7"/>
      <c r="U2083" s="7"/>
      <c r="V2083" s="7"/>
      <c r="W2083" s="7"/>
      <c r="X2083" s="7"/>
      <c r="Y2083" s="7"/>
      <c r="Z2083" s="7"/>
      <c r="AA2083" s="7"/>
      <c r="AB2083" s="7"/>
      <c r="AC2083" s="7"/>
      <c r="AD2083" s="7"/>
      <c r="AE2083" s="7"/>
      <c r="AF2083" s="7"/>
      <c r="AG2083" s="7"/>
      <c r="AH2083" s="7"/>
    </row>
    <row r="2084" spans="1:34" s="1" customFormat="1" ht="0" hidden="1" customHeight="1" x14ac:dyDescent="0.2">
      <c r="A2084" s="7"/>
      <c r="G2084" s="7"/>
      <c r="H2084" s="7"/>
      <c r="I2084" s="7"/>
      <c r="J2084" s="7"/>
      <c r="K2084" s="7"/>
      <c r="L2084" s="7"/>
      <c r="M2084" s="7"/>
      <c r="N2084" s="7"/>
      <c r="O2084" s="7"/>
      <c r="P2084" s="7"/>
      <c r="Q2084" s="7"/>
      <c r="R2084" s="7"/>
      <c r="S2084" s="7"/>
      <c r="T2084" s="7"/>
      <c r="U2084" s="7"/>
      <c r="V2084" s="7"/>
      <c r="W2084" s="7"/>
      <c r="X2084" s="7"/>
      <c r="Y2084" s="7"/>
      <c r="Z2084" s="7"/>
      <c r="AA2084" s="7"/>
      <c r="AB2084" s="7"/>
      <c r="AC2084" s="7"/>
      <c r="AD2084" s="7"/>
      <c r="AE2084" s="7"/>
      <c r="AF2084" s="7"/>
      <c r="AG2084" s="7"/>
      <c r="AH2084" s="7"/>
    </row>
    <row r="2085" spans="1:34" s="1" customFormat="1" ht="0" hidden="1" customHeight="1" x14ac:dyDescent="0.2">
      <c r="A2085" s="7"/>
      <c r="G2085" s="7"/>
      <c r="H2085" s="7"/>
      <c r="I2085" s="7"/>
      <c r="J2085" s="7"/>
      <c r="K2085" s="7"/>
      <c r="L2085" s="7"/>
      <c r="M2085" s="7"/>
      <c r="N2085" s="7"/>
      <c r="O2085" s="7"/>
      <c r="P2085" s="7"/>
      <c r="Q2085" s="7"/>
      <c r="R2085" s="7"/>
      <c r="S2085" s="7"/>
      <c r="T2085" s="7"/>
      <c r="U2085" s="7"/>
      <c r="V2085" s="7"/>
      <c r="W2085" s="7"/>
      <c r="X2085" s="7"/>
      <c r="Y2085" s="7"/>
      <c r="Z2085" s="7"/>
      <c r="AA2085" s="7"/>
      <c r="AB2085" s="7"/>
      <c r="AC2085" s="7"/>
      <c r="AD2085" s="7"/>
      <c r="AE2085" s="7"/>
      <c r="AF2085" s="7"/>
      <c r="AG2085" s="7"/>
      <c r="AH2085" s="7"/>
    </row>
    <row r="2086" spans="1:34" s="1" customFormat="1" ht="0" hidden="1" customHeight="1" x14ac:dyDescent="0.2">
      <c r="A2086" s="7"/>
      <c r="G2086" s="7"/>
      <c r="H2086" s="7"/>
      <c r="I2086" s="7"/>
      <c r="J2086" s="7"/>
      <c r="K2086" s="7"/>
      <c r="L2086" s="7"/>
      <c r="M2086" s="7"/>
      <c r="N2086" s="7"/>
      <c r="O2086" s="7"/>
      <c r="P2086" s="7"/>
      <c r="Q2086" s="7"/>
      <c r="R2086" s="7"/>
      <c r="S2086" s="7"/>
      <c r="T2086" s="7"/>
      <c r="U2086" s="7"/>
      <c r="V2086" s="7"/>
      <c r="W2086" s="7"/>
      <c r="X2086" s="7"/>
      <c r="Y2086" s="7"/>
      <c r="Z2086" s="7"/>
      <c r="AA2086" s="7"/>
      <c r="AB2086" s="7"/>
      <c r="AC2086" s="7"/>
      <c r="AD2086" s="7"/>
      <c r="AE2086" s="7"/>
      <c r="AF2086" s="7"/>
      <c r="AG2086" s="7"/>
      <c r="AH2086" s="7"/>
    </row>
    <row r="2087" spans="1:34" s="1" customFormat="1" ht="0" hidden="1" customHeight="1" x14ac:dyDescent="0.2">
      <c r="A2087" s="7"/>
      <c r="G2087" s="7"/>
      <c r="H2087" s="7"/>
      <c r="I2087" s="7"/>
      <c r="J2087" s="7"/>
      <c r="K2087" s="7"/>
      <c r="L2087" s="7"/>
      <c r="M2087" s="7"/>
      <c r="N2087" s="7"/>
      <c r="O2087" s="7"/>
      <c r="P2087" s="7"/>
      <c r="Q2087" s="7"/>
      <c r="R2087" s="7"/>
      <c r="S2087" s="7"/>
      <c r="T2087" s="7"/>
      <c r="U2087" s="7"/>
      <c r="V2087" s="7"/>
      <c r="W2087" s="7"/>
      <c r="X2087" s="7"/>
      <c r="Y2087" s="7"/>
      <c r="Z2087" s="7"/>
      <c r="AA2087" s="7"/>
      <c r="AB2087" s="7"/>
      <c r="AC2087" s="7"/>
      <c r="AD2087" s="7"/>
      <c r="AE2087" s="7"/>
      <c r="AF2087" s="7"/>
      <c r="AG2087" s="7"/>
      <c r="AH2087" s="7"/>
    </row>
    <row r="2088" spans="1:34" s="1" customFormat="1" ht="0" hidden="1" customHeight="1" x14ac:dyDescent="0.2">
      <c r="A2088" s="7"/>
      <c r="G2088" s="7"/>
      <c r="H2088" s="7"/>
      <c r="I2088" s="7"/>
      <c r="J2088" s="7"/>
      <c r="K2088" s="7"/>
      <c r="L2088" s="7"/>
      <c r="M2088" s="7"/>
      <c r="N2088" s="7"/>
      <c r="O2088" s="7"/>
      <c r="P2088" s="7"/>
      <c r="Q2088" s="7"/>
      <c r="R2088" s="7"/>
      <c r="S2088" s="7"/>
      <c r="T2088" s="7"/>
      <c r="U2088" s="7"/>
      <c r="V2088" s="7"/>
      <c r="W2088" s="7"/>
      <c r="X2088" s="7"/>
      <c r="Y2088" s="7"/>
      <c r="Z2088" s="7"/>
      <c r="AA2088" s="7"/>
      <c r="AB2088" s="7"/>
      <c r="AC2088" s="7"/>
      <c r="AD2088" s="7"/>
      <c r="AE2088" s="7"/>
      <c r="AF2088" s="7"/>
      <c r="AG2088" s="7"/>
      <c r="AH2088" s="7"/>
    </row>
    <row r="2089" spans="1:34" s="1" customFormat="1" ht="0" hidden="1" customHeight="1" x14ac:dyDescent="0.2">
      <c r="A2089" s="7"/>
      <c r="G2089" s="7"/>
      <c r="H2089" s="7"/>
      <c r="I2089" s="7"/>
      <c r="J2089" s="7"/>
      <c r="K2089" s="7"/>
      <c r="L2089" s="7"/>
      <c r="M2089" s="7"/>
      <c r="N2089" s="7"/>
      <c r="O2089" s="7"/>
      <c r="P2089" s="7"/>
      <c r="Q2089" s="7"/>
      <c r="R2089" s="7"/>
      <c r="S2089" s="7"/>
      <c r="T2089" s="7"/>
      <c r="U2089" s="7"/>
      <c r="V2089" s="7"/>
      <c r="W2089" s="7"/>
      <c r="X2089" s="7"/>
      <c r="Y2089" s="7"/>
      <c r="Z2089" s="7"/>
      <c r="AA2089" s="7"/>
      <c r="AB2089" s="7"/>
      <c r="AC2089" s="7"/>
      <c r="AD2089" s="7"/>
      <c r="AE2089" s="7"/>
      <c r="AF2089" s="7"/>
      <c r="AG2089" s="7"/>
      <c r="AH2089" s="7"/>
    </row>
    <row r="2090" spans="1:34" s="1" customFormat="1" ht="0" hidden="1" customHeight="1" x14ac:dyDescent="0.2">
      <c r="A2090" s="7"/>
      <c r="G2090" s="7"/>
      <c r="H2090" s="7"/>
      <c r="I2090" s="7"/>
      <c r="J2090" s="7"/>
      <c r="K2090" s="7"/>
      <c r="L2090" s="7"/>
      <c r="M2090" s="7"/>
      <c r="N2090" s="7"/>
      <c r="O2090" s="7"/>
      <c r="P2090" s="7"/>
      <c r="Q2090" s="7"/>
      <c r="R2090" s="7"/>
      <c r="S2090" s="7"/>
      <c r="T2090" s="7"/>
      <c r="U2090" s="7"/>
      <c r="V2090" s="7"/>
      <c r="W2090" s="7"/>
      <c r="X2090" s="7"/>
      <c r="Y2090" s="7"/>
      <c r="Z2090" s="7"/>
      <c r="AA2090" s="7"/>
      <c r="AB2090" s="7"/>
      <c r="AC2090" s="7"/>
      <c r="AD2090" s="7"/>
      <c r="AE2090" s="7"/>
      <c r="AF2090" s="7"/>
      <c r="AG2090" s="7"/>
      <c r="AH2090" s="7"/>
    </row>
    <row r="2091" spans="1:34" s="1" customFormat="1" ht="0" hidden="1" customHeight="1" x14ac:dyDescent="0.2">
      <c r="A2091" s="7"/>
      <c r="G2091" s="7"/>
      <c r="H2091" s="7"/>
      <c r="I2091" s="7"/>
      <c r="J2091" s="7"/>
      <c r="K2091" s="7"/>
      <c r="L2091" s="7"/>
      <c r="M2091" s="7"/>
      <c r="N2091" s="7"/>
      <c r="O2091" s="7"/>
      <c r="P2091" s="7"/>
      <c r="Q2091" s="7"/>
      <c r="R2091" s="7"/>
      <c r="S2091" s="7"/>
      <c r="T2091" s="7"/>
      <c r="U2091" s="7"/>
      <c r="V2091" s="7"/>
      <c r="W2091" s="7"/>
      <c r="X2091" s="7"/>
      <c r="Y2091" s="7"/>
      <c r="Z2091" s="7"/>
      <c r="AA2091" s="7"/>
      <c r="AB2091" s="7"/>
      <c r="AC2091" s="7"/>
      <c r="AD2091" s="7"/>
      <c r="AE2091" s="7"/>
      <c r="AF2091" s="7"/>
      <c r="AG2091" s="7"/>
      <c r="AH2091" s="7"/>
    </row>
    <row r="2092" spans="1:34" s="1" customFormat="1" ht="0" hidden="1" customHeight="1" x14ac:dyDescent="0.2">
      <c r="A2092" s="7"/>
      <c r="G2092" s="7"/>
      <c r="H2092" s="7"/>
      <c r="I2092" s="7"/>
      <c r="J2092" s="7"/>
      <c r="K2092" s="7"/>
      <c r="L2092" s="7"/>
      <c r="M2092" s="7"/>
      <c r="N2092" s="7"/>
      <c r="O2092" s="7"/>
      <c r="P2092" s="7"/>
      <c r="Q2092" s="7"/>
      <c r="R2092" s="7"/>
      <c r="S2092" s="7"/>
      <c r="T2092" s="7"/>
      <c r="U2092" s="7"/>
      <c r="V2092" s="7"/>
      <c r="W2092" s="7"/>
      <c r="X2092" s="7"/>
      <c r="Y2092" s="7"/>
      <c r="Z2092" s="7"/>
      <c r="AA2092" s="7"/>
      <c r="AB2092" s="7"/>
      <c r="AC2092" s="7"/>
      <c r="AD2092" s="7"/>
      <c r="AE2092" s="7"/>
      <c r="AF2092" s="7"/>
      <c r="AG2092" s="7"/>
      <c r="AH2092" s="7"/>
    </row>
    <row r="2093" spans="1:34" s="1" customFormat="1" ht="0" hidden="1" customHeight="1" x14ac:dyDescent="0.2">
      <c r="A2093" s="7"/>
      <c r="G2093" s="7"/>
      <c r="H2093" s="7"/>
      <c r="I2093" s="7"/>
      <c r="J2093" s="7"/>
      <c r="K2093" s="7"/>
      <c r="L2093" s="7"/>
      <c r="M2093" s="7"/>
      <c r="N2093" s="7"/>
      <c r="O2093" s="7"/>
      <c r="P2093" s="7"/>
      <c r="Q2093" s="7"/>
      <c r="R2093" s="7"/>
      <c r="S2093" s="7"/>
      <c r="T2093" s="7"/>
      <c r="U2093" s="7"/>
      <c r="V2093" s="7"/>
      <c r="W2093" s="7"/>
      <c r="X2093" s="7"/>
      <c r="Y2093" s="7"/>
      <c r="Z2093" s="7"/>
      <c r="AA2093" s="7"/>
      <c r="AB2093" s="7"/>
      <c r="AC2093" s="7"/>
      <c r="AD2093" s="7"/>
      <c r="AE2093" s="7"/>
      <c r="AF2093" s="7"/>
      <c r="AG2093" s="7"/>
      <c r="AH2093" s="7"/>
    </row>
    <row r="2094" spans="1:34" s="1" customFormat="1" ht="0" hidden="1" customHeight="1" x14ac:dyDescent="0.2">
      <c r="A2094" s="7"/>
      <c r="G2094" s="7"/>
      <c r="H2094" s="7"/>
      <c r="I2094" s="7"/>
      <c r="J2094" s="7"/>
      <c r="K2094" s="7"/>
      <c r="L2094" s="7"/>
      <c r="M2094" s="7"/>
      <c r="N2094" s="7"/>
      <c r="O2094" s="7"/>
      <c r="P2094" s="7"/>
      <c r="Q2094" s="7"/>
      <c r="R2094" s="7"/>
      <c r="S2094" s="7"/>
      <c r="T2094" s="7"/>
      <c r="U2094" s="7"/>
      <c r="V2094" s="7"/>
      <c r="W2094" s="7"/>
      <c r="X2094" s="7"/>
      <c r="Y2094" s="7"/>
      <c r="Z2094" s="7"/>
      <c r="AA2094" s="7"/>
      <c r="AB2094" s="7"/>
      <c r="AC2094" s="7"/>
      <c r="AD2094" s="7"/>
      <c r="AE2094" s="7"/>
      <c r="AF2094" s="7"/>
      <c r="AG2094" s="7"/>
      <c r="AH2094" s="7"/>
    </row>
    <row r="2095" spans="1:34" s="1" customFormat="1" ht="0" hidden="1" customHeight="1" x14ac:dyDescent="0.2">
      <c r="A2095" s="7"/>
      <c r="G2095" s="7"/>
      <c r="H2095" s="7"/>
      <c r="I2095" s="7"/>
      <c r="J2095" s="7"/>
      <c r="K2095" s="7"/>
      <c r="L2095" s="7"/>
      <c r="M2095" s="7"/>
      <c r="N2095" s="7"/>
      <c r="O2095" s="7"/>
      <c r="P2095" s="7"/>
      <c r="Q2095" s="7"/>
      <c r="R2095" s="7"/>
      <c r="S2095" s="7"/>
      <c r="T2095" s="7"/>
      <c r="U2095" s="7"/>
      <c r="V2095" s="7"/>
      <c r="W2095" s="7"/>
      <c r="X2095" s="7"/>
      <c r="Y2095" s="7"/>
      <c r="Z2095" s="7"/>
      <c r="AA2095" s="7"/>
      <c r="AB2095" s="7"/>
      <c r="AC2095" s="7"/>
      <c r="AD2095" s="7"/>
      <c r="AE2095" s="7"/>
      <c r="AF2095" s="7"/>
      <c r="AG2095" s="7"/>
      <c r="AH2095" s="7"/>
    </row>
    <row r="2096" spans="1:34" s="1" customFormat="1" ht="0" hidden="1" customHeight="1" x14ac:dyDescent="0.2">
      <c r="A2096" s="7"/>
      <c r="G2096" s="7"/>
      <c r="H2096" s="7"/>
      <c r="I2096" s="7"/>
      <c r="J2096" s="7"/>
      <c r="K2096" s="7"/>
      <c r="L2096" s="7"/>
      <c r="M2096" s="7"/>
      <c r="N2096" s="7"/>
      <c r="O2096" s="7"/>
      <c r="P2096" s="7"/>
      <c r="Q2096" s="7"/>
      <c r="R2096" s="7"/>
      <c r="S2096" s="7"/>
      <c r="T2096" s="7"/>
      <c r="U2096" s="7"/>
      <c r="V2096" s="7"/>
      <c r="W2096" s="7"/>
      <c r="X2096" s="7"/>
      <c r="Y2096" s="7"/>
      <c r="Z2096" s="7"/>
      <c r="AA2096" s="7"/>
      <c r="AB2096" s="7"/>
      <c r="AC2096" s="7"/>
      <c r="AD2096" s="7"/>
      <c r="AE2096" s="7"/>
      <c r="AF2096" s="7"/>
      <c r="AG2096" s="7"/>
      <c r="AH2096" s="7"/>
    </row>
    <row r="2097" spans="1:34" s="1" customFormat="1" ht="0" hidden="1" customHeight="1" x14ac:dyDescent="0.2">
      <c r="A2097" s="7"/>
      <c r="G2097" s="7"/>
      <c r="H2097" s="7"/>
      <c r="I2097" s="7"/>
      <c r="J2097" s="7"/>
      <c r="K2097" s="7"/>
      <c r="L2097" s="7"/>
      <c r="M2097" s="7"/>
      <c r="N2097" s="7"/>
      <c r="O2097" s="7"/>
      <c r="P2097" s="7"/>
      <c r="Q2097" s="7"/>
      <c r="R2097" s="7"/>
      <c r="S2097" s="7"/>
      <c r="T2097" s="7"/>
      <c r="U2097" s="7"/>
      <c r="V2097" s="7"/>
      <c r="W2097" s="7"/>
      <c r="X2097" s="7"/>
      <c r="Y2097" s="7"/>
      <c r="Z2097" s="7"/>
      <c r="AA2097" s="7"/>
      <c r="AB2097" s="7"/>
      <c r="AC2097" s="7"/>
      <c r="AD2097" s="7"/>
      <c r="AE2097" s="7"/>
      <c r="AF2097" s="7"/>
      <c r="AG2097" s="7"/>
      <c r="AH2097" s="7"/>
    </row>
    <row r="2098" spans="1:34" s="1" customFormat="1" ht="0" hidden="1" customHeight="1" x14ac:dyDescent="0.2">
      <c r="A2098" s="7"/>
      <c r="G2098" s="7"/>
      <c r="H2098" s="7"/>
      <c r="I2098" s="7"/>
      <c r="J2098" s="7"/>
      <c r="K2098" s="7"/>
      <c r="L2098" s="7"/>
      <c r="M2098" s="7"/>
      <c r="N2098" s="7"/>
      <c r="O2098" s="7"/>
      <c r="P2098" s="7"/>
      <c r="Q2098" s="7"/>
      <c r="R2098" s="7"/>
      <c r="S2098" s="7"/>
      <c r="T2098" s="7"/>
      <c r="U2098" s="7"/>
      <c r="V2098" s="7"/>
      <c r="W2098" s="7"/>
      <c r="X2098" s="7"/>
      <c r="Y2098" s="7"/>
      <c r="Z2098" s="7"/>
      <c r="AA2098" s="7"/>
      <c r="AB2098" s="7"/>
      <c r="AC2098" s="7"/>
      <c r="AD2098" s="7"/>
      <c r="AE2098" s="7"/>
      <c r="AF2098" s="7"/>
      <c r="AG2098" s="7"/>
      <c r="AH2098" s="7"/>
    </row>
    <row r="2099" spans="1:34" s="1" customFormat="1" ht="0" hidden="1" customHeight="1" x14ac:dyDescent="0.2">
      <c r="A2099" s="7"/>
      <c r="G2099" s="7"/>
      <c r="H2099" s="7"/>
      <c r="I2099" s="7"/>
      <c r="J2099" s="7"/>
      <c r="K2099" s="7"/>
      <c r="L2099" s="7"/>
      <c r="M2099" s="7"/>
      <c r="N2099" s="7"/>
      <c r="O2099" s="7"/>
      <c r="P2099" s="7"/>
      <c r="Q2099" s="7"/>
      <c r="R2099" s="7"/>
      <c r="S2099" s="7"/>
      <c r="T2099" s="7"/>
      <c r="U2099" s="7"/>
      <c r="V2099" s="7"/>
      <c r="W2099" s="7"/>
      <c r="X2099" s="7"/>
      <c r="Y2099" s="7"/>
      <c r="Z2099" s="7"/>
      <c r="AA2099" s="7"/>
      <c r="AB2099" s="7"/>
      <c r="AC2099" s="7"/>
      <c r="AD2099" s="7"/>
      <c r="AE2099" s="7"/>
      <c r="AF2099" s="7"/>
      <c r="AG2099" s="7"/>
      <c r="AH2099" s="7"/>
    </row>
    <row r="2100" spans="1:34" s="1" customFormat="1" ht="0" hidden="1" customHeight="1" x14ac:dyDescent="0.2">
      <c r="A2100" s="7"/>
      <c r="G2100" s="7"/>
      <c r="H2100" s="7"/>
      <c r="I2100" s="7"/>
      <c r="J2100" s="7"/>
      <c r="K2100" s="7"/>
      <c r="L2100" s="7"/>
      <c r="M2100" s="7"/>
      <c r="N2100" s="7"/>
      <c r="O2100" s="7"/>
      <c r="P2100" s="7"/>
      <c r="Q2100" s="7"/>
      <c r="R2100" s="7"/>
      <c r="S2100" s="7"/>
      <c r="T2100" s="7"/>
      <c r="U2100" s="7"/>
      <c r="V2100" s="7"/>
      <c r="W2100" s="7"/>
      <c r="X2100" s="7"/>
      <c r="Y2100" s="7"/>
      <c r="Z2100" s="7"/>
      <c r="AA2100" s="7"/>
      <c r="AB2100" s="7"/>
      <c r="AC2100" s="7"/>
      <c r="AD2100" s="7"/>
      <c r="AE2100" s="7"/>
      <c r="AF2100" s="7"/>
      <c r="AG2100" s="7"/>
      <c r="AH2100" s="7"/>
    </row>
    <row r="2101" spans="1:34" s="1" customFormat="1" ht="0" hidden="1" customHeight="1" x14ac:dyDescent="0.2">
      <c r="A2101" s="7"/>
      <c r="G2101" s="7"/>
      <c r="H2101" s="7"/>
      <c r="I2101" s="7"/>
      <c r="J2101" s="7"/>
      <c r="K2101" s="7"/>
      <c r="L2101" s="7"/>
      <c r="M2101" s="7"/>
      <c r="N2101" s="7"/>
      <c r="O2101" s="7"/>
      <c r="P2101" s="7"/>
      <c r="Q2101" s="7"/>
      <c r="R2101" s="7"/>
      <c r="S2101" s="7"/>
      <c r="T2101" s="7"/>
      <c r="U2101" s="7"/>
      <c r="V2101" s="7"/>
      <c r="W2101" s="7"/>
      <c r="X2101" s="7"/>
      <c r="Y2101" s="7"/>
      <c r="Z2101" s="7"/>
      <c r="AA2101" s="7"/>
      <c r="AB2101" s="7"/>
      <c r="AC2101" s="7"/>
      <c r="AD2101" s="7"/>
      <c r="AE2101" s="7"/>
      <c r="AF2101" s="7"/>
      <c r="AG2101" s="7"/>
      <c r="AH2101" s="7"/>
    </row>
    <row r="2102" spans="1:34" s="1" customFormat="1" ht="0" hidden="1" customHeight="1" x14ac:dyDescent="0.2">
      <c r="A2102" s="7"/>
      <c r="G2102" s="7"/>
      <c r="H2102" s="7"/>
      <c r="I2102" s="7"/>
      <c r="J2102" s="7"/>
      <c r="K2102" s="7"/>
      <c r="L2102" s="7"/>
      <c r="M2102" s="7"/>
      <c r="N2102" s="7"/>
      <c r="O2102" s="7"/>
      <c r="P2102" s="7"/>
      <c r="Q2102" s="7"/>
      <c r="R2102" s="7"/>
      <c r="S2102" s="7"/>
      <c r="T2102" s="7"/>
      <c r="U2102" s="7"/>
      <c r="V2102" s="7"/>
      <c r="W2102" s="7"/>
      <c r="X2102" s="7"/>
      <c r="Y2102" s="7"/>
      <c r="Z2102" s="7"/>
      <c r="AA2102" s="7"/>
      <c r="AB2102" s="7"/>
      <c r="AC2102" s="7"/>
      <c r="AD2102" s="7"/>
      <c r="AE2102" s="7"/>
      <c r="AF2102" s="7"/>
      <c r="AG2102" s="7"/>
      <c r="AH2102" s="7"/>
    </row>
    <row r="2103" spans="1:34" s="1" customFormat="1" ht="0" hidden="1" customHeight="1" x14ac:dyDescent="0.2">
      <c r="A2103" s="7"/>
      <c r="G2103" s="7"/>
      <c r="H2103" s="7"/>
      <c r="I2103" s="7"/>
      <c r="J2103" s="7"/>
      <c r="K2103" s="7"/>
      <c r="L2103" s="7"/>
      <c r="M2103" s="7"/>
      <c r="N2103" s="7"/>
      <c r="O2103" s="7"/>
      <c r="P2103" s="7"/>
      <c r="Q2103" s="7"/>
      <c r="R2103" s="7"/>
      <c r="S2103" s="7"/>
      <c r="T2103" s="7"/>
      <c r="U2103" s="7"/>
      <c r="V2103" s="7"/>
      <c r="W2103" s="7"/>
      <c r="X2103" s="7"/>
      <c r="Y2103" s="7"/>
      <c r="Z2103" s="7"/>
      <c r="AA2103" s="7"/>
      <c r="AB2103" s="7"/>
      <c r="AC2103" s="7"/>
      <c r="AD2103" s="7"/>
      <c r="AE2103" s="7"/>
      <c r="AF2103" s="7"/>
      <c r="AG2103" s="7"/>
      <c r="AH2103" s="7"/>
    </row>
    <row r="2104" spans="1:34" s="1" customFormat="1" ht="0" hidden="1" customHeight="1" x14ac:dyDescent="0.2">
      <c r="A2104" s="7"/>
      <c r="G2104" s="7"/>
      <c r="H2104" s="7"/>
      <c r="I2104" s="7"/>
      <c r="J2104" s="7"/>
      <c r="K2104" s="7"/>
      <c r="L2104" s="7"/>
      <c r="M2104" s="7"/>
      <c r="N2104" s="7"/>
      <c r="O2104" s="7"/>
      <c r="P2104" s="7"/>
      <c r="Q2104" s="7"/>
      <c r="R2104" s="7"/>
      <c r="S2104" s="7"/>
      <c r="T2104" s="7"/>
      <c r="U2104" s="7"/>
      <c r="V2104" s="7"/>
      <c r="W2104" s="7"/>
      <c r="X2104" s="7"/>
      <c r="Y2104" s="7"/>
      <c r="Z2104" s="7"/>
      <c r="AA2104" s="7"/>
      <c r="AB2104" s="7"/>
      <c r="AC2104" s="7"/>
      <c r="AD2104" s="7"/>
      <c r="AE2104" s="7"/>
      <c r="AF2104" s="7"/>
      <c r="AG2104" s="7"/>
      <c r="AH2104" s="7"/>
    </row>
    <row r="2105" spans="1:34" s="1" customFormat="1" ht="0" hidden="1" customHeight="1" x14ac:dyDescent="0.2">
      <c r="A2105" s="7"/>
      <c r="G2105" s="7"/>
      <c r="H2105" s="7"/>
      <c r="I2105" s="7"/>
      <c r="J2105" s="7"/>
      <c r="K2105" s="7"/>
      <c r="L2105" s="7"/>
      <c r="M2105" s="7"/>
      <c r="N2105" s="7"/>
      <c r="O2105" s="7"/>
      <c r="P2105" s="7"/>
      <c r="Q2105" s="7"/>
      <c r="R2105" s="7"/>
      <c r="S2105" s="7"/>
      <c r="T2105" s="7"/>
      <c r="U2105" s="7"/>
      <c r="V2105" s="7"/>
      <c r="W2105" s="7"/>
      <c r="X2105" s="7"/>
      <c r="Y2105" s="7"/>
      <c r="Z2105" s="7"/>
      <c r="AA2105" s="7"/>
      <c r="AB2105" s="7"/>
      <c r="AC2105" s="7"/>
      <c r="AD2105" s="7"/>
      <c r="AE2105" s="7"/>
      <c r="AF2105" s="7"/>
      <c r="AG2105" s="7"/>
      <c r="AH2105" s="7"/>
    </row>
    <row r="2106" spans="1:34" s="1" customFormat="1" ht="0" hidden="1" customHeight="1" x14ac:dyDescent="0.2">
      <c r="A2106" s="7"/>
      <c r="G2106" s="7"/>
      <c r="H2106" s="7"/>
      <c r="I2106" s="7"/>
      <c r="J2106" s="7"/>
      <c r="K2106" s="7"/>
      <c r="L2106" s="7"/>
      <c r="M2106" s="7"/>
      <c r="N2106" s="7"/>
      <c r="O2106" s="7"/>
      <c r="P2106" s="7"/>
      <c r="Q2106" s="7"/>
      <c r="R2106" s="7"/>
      <c r="S2106" s="7"/>
      <c r="T2106" s="7"/>
      <c r="U2106" s="7"/>
      <c r="V2106" s="7"/>
      <c r="W2106" s="7"/>
      <c r="X2106" s="7"/>
      <c r="Y2106" s="7"/>
      <c r="Z2106" s="7"/>
      <c r="AA2106" s="7"/>
      <c r="AB2106" s="7"/>
      <c r="AC2106" s="7"/>
      <c r="AD2106" s="7"/>
      <c r="AE2106" s="7"/>
      <c r="AF2106" s="7"/>
      <c r="AG2106" s="7"/>
      <c r="AH2106" s="7"/>
    </row>
    <row r="2107" spans="1:34" s="1" customFormat="1" ht="0" hidden="1" customHeight="1" x14ac:dyDescent="0.2">
      <c r="A2107" s="7"/>
      <c r="G2107" s="7"/>
      <c r="H2107" s="7"/>
      <c r="I2107" s="7"/>
      <c r="J2107" s="7"/>
      <c r="K2107" s="7"/>
      <c r="L2107" s="7"/>
      <c r="M2107" s="7"/>
      <c r="N2107" s="7"/>
      <c r="O2107" s="7"/>
      <c r="P2107" s="7"/>
      <c r="Q2107" s="7"/>
      <c r="R2107" s="7"/>
      <c r="S2107" s="7"/>
      <c r="T2107" s="7"/>
      <c r="U2107" s="7"/>
      <c r="V2107" s="7"/>
      <c r="W2107" s="7"/>
      <c r="X2107" s="7"/>
      <c r="Y2107" s="7"/>
      <c r="Z2107" s="7"/>
      <c r="AA2107" s="7"/>
      <c r="AB2107" s="7"/>
      <c r="AC2107" s="7"/>
      <c r="AD2107" s="7"/>
      <c r="AE2107" s="7"/>
      <c r="AF2107" s="7"/>
      <c r="AG2107" s="7"/>
      <c r="AH2107" s="7"/>
    </row>
    <row r="2108" spans="1:34" s="1" customFormat="1" ht="0" hidden="1" customHeight="1" x14ac:dyDescent="0.2">
      <c r="A2108" s="7"/>
      <c r="G2108" s="7"/>
      <c r="H2108" s="7"/>
      <c r="I2108" s="7"/>
      <c r="J2108" s="7"/>
      <c r="K2108" s="7"/>
      <c r="L2108" s="7"/>
      <c r="M2108" s="7"/>
      <c r="N2108" s="7"/>
      <c r="O2108" s="7"/>
      <c r="P2108" s="7"/>
      <c r="Q2108" s="7"/>
      <c r="R2108" s="7"/>
      <c r="S2108" s="7"/>
      <c r="T2108" s="7"/>
      <c r="U2108" s="7"/>
      <c r="V2108" s="7"/>
      <c r="W2108" s="7"/>
      <c r="X2108" s="7"/>
      <c r="Y2108" s="7"/>
      <c r="Z2108" s="7"/>
      <c r="AA2108" s="7"/>
      <c r="AB2108" s="7"/>
      <c r="AC2108" s="7"/>
      <c r="AD2108" s="7"/>
      <c r="AE2108" s="7"/>
      <c r="AF2108" s="7"/>
      <c r="AG2108" s="7"/>
      <c r="AH2108" s="7"/>
    </row>
    <row r="2109" spans="1:34" s="1" customFormat="1" ht="0" hidden="1" customHeight="1" x14ac:dyDescent="0.2">
      <c r="A2109" s="7"/>
      <c r="G2109" s="7"/>
      <c r="H2109" s="7"/>
      <c r="I2109" s="7"/>
      <c r="J2109" s="7"/>
      <c r="K2109" s="7"/>
      <c r="L2109" s="7"/>
      <c r="M2109" s="7"/>
      <c r="N2109" s="7"/>
      <c r="O2109" s="7"/>
      <c r="P2109" s="7"/>
      <c r="Q2109" s="7"/>
      <c r="R2109" s="7"/>
      <c r="S2109" s="7"/>
      <c r="T2109" s="7"/>
      <c r="U2109" s="7"/>
      <c r="V2109" s="7"/>
      <c r="W2109" s="7"/>
      <c r="X2109" s="7"/>
      <c r="Y2109" s="7"/>
      <c r="Z2109" s="7"/>
      <c r="AA2109" s="7"/>
      <c r="AB2109" s="7"/>
      <c r="AC2109" s="7"/>
      <c r="AD2109" s="7"/>
      <c r="AE2109" s="7"/>
      <c r="AF2109" s="7"/>
      <c r="AG2109" s="7"/>
      <c r="AH2109" s="7"/>
    </row>
    <row r="2110" spans="1:34" s="1" customFormat="1" ht="0" hidden="1" customHeight="1" x14ac:dyDescent="0.2">
      <c r="A2110" s="7"/>
      <c r="G2110" s="7"/>
      <c r="H2110" s="7"/>
      <c r="I2110" s="7"/>
      <c r="J2110" s="7"/>
      <c r="K2110" s="7"/>
      <c r="L2110" s="7"/>
      <c r="M2110" s="7"/>
      <c r="N2110" s="7"/>
      <c r="O2110" s="7"/>
      <c r="P2110" s="7"/>
      <c r="Q2110" s="7"/>
      <c r="R2110" s="7"/>
      <c r="S2110" s="7"/>
      <c r="T2110" s="7"/>
      <c r="U2110" s="7"/>
      <c r="V2110" s="7"/>
      <c r="W2110" s="7"/>
      <c r="X2110" s="7"/>
      <c r="Y2110" s="7"/>
      <c r="Z2110" s="7"/>
      <c r="AA2110" s="7"/>
      <c r="AB2110" s="7"/>
      <c r="AC2110" s="7"/>
      <c r="AD2110" s="7"/>
      <c r="AE2110" s="7"/>
      <c r="AF2110" s="7"/>
      <c r="AG2110" s="7"/>
      <c r="AH2110" s="7"/>
    </row>
    <row r="2111" spans="1:34" s="1" customFormat="1" ht="0" hidden="1" customHeight="1" x14ac:dyDescent="0.2">
      <c r="A2111" s="7"/>
      <c r="G2111" s="7"/>
      <c r="H2111" s="7"/>
      <c r="I2111" s="7"/>
      <c r="J2111" s="7"/>
      <c r="K2111" s="7"/>
      <c r="L2111" s="7"/>
      <c r="M2111" s="7"/>
      <c r="N2111" s="7"/>
      <c r="O2111" s="7"/>
      <c r="P2111" s="7"/>
      <c r="Q2111" s="7"/>
      <c r="R2111" s="7"/>
      <c r="S2111" s="7"/>
      <c r="T2111" s="7"/>
      <c r="U2111" s="7"/>
      <c r="V2111" s="7"/>
      <c r="W2111" s="7"/>
      <c r="X2111" s="7"/>
      <c r="Y2111" s="7"/>
      <c r="Z2111" s="7"/>
      <c r="AA2111" s="7"/>
      <c r="AB2111" s="7"/>
      <c r="AC2111" s="7"/>
      <c r="AD2111" s="7"/>
      <c r="AE2111" s="7"/>
      <c r="AF2111" s="7"/>
      <c r="AG2111" s="7"/>
      <c r="AH2111" s="7"/>
    </row>
    <row r="2112" spans="1:34" s="1" customFormat="1" ht="0" hidden="1" customHeight="1" x14ac:dyDescent="0.2">
      <c r="A2112" s="7"/>
      <c r="G2112" s="7"/>
      <c r="H2112" s="7"/>
      <c r="I2112" s="7"/>
      <c r="J2112" s="7"/>
      <c r="K2112" s="7"/>
      <c r="L2112" s="7"/>
      <c r="M2112" s="7"/>
      <c r="N2112" s="7"/>
      <c r="O2112" s="7"/>
      <c r="P2112" s="7"/>
      <c r="Q2112" s="7"/>
      <c r="R2112" s="7"/>
      <c r="S2112" s="7"/>
      <c r="T2112" s="7"/>
      <c r="U2112" s="7"/>
      <c r="V2112" s="7"/>
      <c r="W2112" s="7"/>
      <c r="X2112" s="7"/>
      <c r="Y2112" s="7"/>
      <c r="Z2112" s="7"/>
      <c r="AA2112" s="7"/>
      <c r="AB2112" s="7"/>
      <c r="AC2112" s="7"/>
      <c r="AD2112" s="7"/>
      <c r="AE2112" s="7"/>
      <c r="AF2112" s="7"/>
      <c r="AG2112" s="7"/>
      <c r="AH2112" s="7"/>
    </row>
    <row r="2113" spans="1:34" s="1" customFormat="1" ht="0" hidden="1" customHeight="1" x14ac:dyDescent="0.2">
      <c r="A2113" s="7"/>
      <c r="G2113" s="7"/>
      <c r="H2113" s="7"/>
      <c r="I2113" s="7"/>
      <c r="J2113" s="7"/>
      <c r="K2113" s="7"/>
      <c r="L2113" s="7"/>
      <c r="M2113" s="7"/>
      <c r="N2113" s="7"/>
      <c r="O2113" s="7"/>
      <c r="P2113" s="7"/>
      <c r="Q2113" s="7"/>
      <c r="R2113" s="7"/>
      <c r="S2113" s="7"/>
      <c r="T2113" s="7"/>
      <c r="U2113" s="7"/>
      <c r="V2113" s="7"/>
      <c r="W2113" s="7"/>
      <c r="X2113" s="7"/>
      <c r="Y2113" s="7"/>
      <c r="Z2113" s="7"/>
      <c r="AA2113" s="7"/>
      <c r="AB2113" s="7"/>
      <c r="AC2113" s="7"/>
      <c r="AD2113" s="7"/>
      <c r="AE2113" s="7"/>
      <c r="AF2113" s="7"/>
      <c r="AG2113" s="7"/>
      <c r="AH2113" s="7"/>
    </row>
    <row r="2114" spans="1:34" s="1" customFormat="1" ht="0" hidden="1" customHeight="1" x14ac:dyDescent="0.2">
      <c r="A2114" s="7"/>
      <c r="G2114" s="7"/>
      <c r="H2114" s="7"/>
      <c r="I2114" s="7"/>
      <c r="J2114" s="7"/>
      <c r="K2114" s="7"/>
      <c r="L2114" s="7"/>
      <c r="M2114" s="7"/>
      <c r="N2114" s="7"/>
      <c r="O2114" s="7"/>
      <c r="P2114" s="7"/>
      <c r="Q2114" s="7"/>
      <c r="R2114" s="7"/>
      <c r="S2114" s="7"/>
      <c r="T2114" s="7"/>
      <c r="U2114" s="7"/>
      <c r="V2114" s="7"/>
      <c r="W2114" s="7"/>
      <c r="X2114" s="7"/>
      <c r="Y2114" s="7"/>
      <c r="Z2114" s="7"/>
      <c r="AA2114" s="7"/>
      <c r="AB2114" s="7"/>
      <c r="AC2114" s="7"/>
      <c r="AD2114" s="7"/>
      <c r="AE2114" s="7"/>
      <c r="AF2114" s="7"/>
      <c r="AG2114" s="7"/>
      <c r="AH2114" s="7"/>
    </row>
    <row r="2115" spans="1:34" s="1" customFormat="1" ht="0" hidden="1" customHeight="1" x14ac:dyDescent="0.2">
      <c r="A2115" s="7"/>
      <c r="G2115" s="7"/>
      <c r="H2115" s="7"/>
      <c r="I2115" s="7"/>
      <c r="J2115" s="7"/>
      <c r="K2115" s="7"/>
      <c r="L2115" s="7"/>
      <c r="M2115" s="7"/>
      <c r="N2115" s="7"/>
      <c r="O2115" s="7"/>
      <c r="P2115" s="7"/>
      <c r="Q2115" s="7"/>
      <c r="R2115" s="7"/>
      <c r="S2115" s="7"/>
      <c r="T2115" s="7"/>
      <c r="U2115" s="7"/>
      <c r="V2115" s="7"/>
      <c r="W2115" s="7"/>
      <c r="X2115" s="7"/>
      <c r="Y2115" s="7"/>
      <c r="Z2115" s="7"/>
      <c r="AA2115" s="7"/>
      <c r="AB2115" s="7"/>
      <c r="AC2115" s="7"/>
      <c r="AD2115" s="7"/>
      <c r="AE2115" s="7"/>
      <c r="AF2115" s="7"/>
      <c r="AG2115" s="7"/>
      <c r="AH2115" s="7"/>
    </row>
    <row r="2116" spans="1:34" s="1" customFormat="1" ht="0" hidden="1" customHeight="1" x14ac:dyDescent="0.2">
      <c r="A2116" s="7"/>
      <c r="G2116" s="7"/>
      <c r="H2116" s="7"/>
      <c r="I2116" s="7"/>
      <c r="J2116" s="7"/>
      <c r="K2116" s="7"/>
      <c r="L2116" s="7"/>
      <c r="M2116" s="7"/>
      <c r="N2116" s="7"/>
      <c r="O2116" s="7"/>
      <c r="P2116" s="7"/>
      <c r="Q2116" s="7"/>
      <c r="R2116" s="7"/>
      <c r="S2116" s="7"/>
      <c r="T2116" s="7"/>
      <c r="U2116" s="7"/>
      <c r="V2116" s="7"/>
      <c r="W2116" s="7"/>
      <c r="X2116" s="7"/>
      <c r="Y2116" s="7"/>
      <c r="Z2116" s="7"/>
      <c r="AA2116" s="7"/>
      <c r="AB2116" s="7"/>
      <c r="AC2116" s="7"/>
      <c r="AD2116" s="7"/>
      <c r="AE2116" s="7"/>
      <c r="AF2116" s="7"/>
      <c r="AG2116" s="7"/>
      <c r="AH2116" s="7"/>
    </row>
    <row r="2117" spans="1:34" s="1" customFormat="1" ht="0" hidden="1" customHeight="1" x14ac:dyDescent="0.2">
      <c r="A2117" s="7"/>
      <c r="G2117" s="7"/>
      <c r="H2117" s="7"/>
      <c r="I2117" s="7"/>
      <c r="J2117" s="7"/>
      <c r="K2117" s="7"/>
      <c r="L2117" s="7"/>
      <c r="M2117" s="7"/>
      <c r="N2117" s="7"/>
      <c r="O2117" s="7"/>
      <c r="P2117" s="7"/>
      <c r="Q2117" s="7"/>
      <c r="R2117" s="7"/>
      <c r="S2117" s="7"/>
      <c r="T2117" s="7"/>
      <c r="U2117" s="7"/>
      <c r="V2117" s="7"/>
      <c r="W2117" s="7"/>
      <c r="X2117" s="7"/>
      <c r="Y2117" s="7"/>
      <c r="Z2117" s="7"/>
      <c r="AA2117" s="7"/>
      <c r="AB2117" s="7"/>
      <c r="AC2117" s="7"/>
      <c r="AD2117" s="7"/>
      <c r="AE2117" s="7"/>
      <c r="AF2117" s="7"/>
      <c r="AG2117" s="7"/>
      <c r="AH2117" s="7"/>
    </row>
    <row r="2118" spans="1:34" s="1" customFormat="1" ht="0" hidden="1" customHeight="1" x14ac:dyDescent="0.2">
      <c r="A2118" s="7"/>
      <c r="G2118" s="7"/>
      <c r="H2118" s="7"/>
      <c r="I2118" s="7"/>
      <c r="J2118" s="7"/>
      <c r="K2118" s="7"/>
      <c r="L2118" s="7"/>
      <c r="M2118" s="7"/>
      <c r="N2118" s="7"/>
      <c r="O2118" s="7"/>
      <c r="P2118" s="7"/>
      <c r="Q2118" s="7"/>
      <c r="R2118" s="7"/>
      <c r="S2118" s="7"/>
      <c r="T2118" s="7"/>
      <c r="U2118" s="7"/>
      <c r="V2118" s="7"/>
      <c r="W2118" s="7"/>
      <c r="X2118" s="7"/>
      <c r="Y2118" s="7"/>
      <c r="Z2118" s="7"/>
      <c r="AA2118" s="7"/>
      <c r="AB2118" s="7"/>
      <c r="AC2118" s="7"/>
      <c r="AD2118" s="7"/>
      <c r="AE2118" s="7"/>
      <c r="AF2118" s="7"/>
      <c r="AG2118" s="7"/>
      <c r="AH2118" s="7"/>
    </row>
    <row r="2119" spans="1:34" s="1" customFormat="1" ht="0" hidden="1" customHeight="1" x14ac:dyDescent="0.2">
      <c r="A2119" s="7"/>
      <c r="G2119" s="7"/>
      <c r="H2119" s="7"/>
      <c r="I2119" s="7"/>
      <c r="J2119" s="7"/>
      <c r="K2119" s="7"/>
      <c r="L2119" s="7"/>
      <c r="M2119" s="7"/>
      <c r="N2119" s="7"/>
      <c r="O2119" s="7"/>
      <c r="P2119" s="7"/>
      <c r="Q2119" s="7"/>
      <c r="R2119" s="7"/>
      <c r="S2119" s="7"/>
      <c r="T2119" s="7"/>
      <c r="U2119" s="7"/>
      <c r="V2119" s="7"/>
      <c r="W2119" s="7"/>
      <c r="X2119" s="7"/>
      <c r="Y2119" s="7"/>
      <c r="Z2119" s="7"/>
      <c r="AA2119" s="7"/>
      <c r="AB2119" s="7"/>
      <c r="AC2119" s="7"/>
      <c r="AD2119" s="7"/>
      <c r="AE2119" s="7"/>
      <c r="AF2119" s="7"/>
      <c r="AG2119" s="7"/>
      <c r="AH2119" s="7"/>
    </row>
    <row r="2120" spans="1:34" s="1" customFormat="1" ht="0" hidden="1" customHeight="1" x14ac:dyDescent="0.2">
      <c r="A2120" s="7"/>
      <c r="G2120" s="7"/>
      <c r="H2120" s="7"/>
      <c r="I2120" s="7"/>
      <c r="J2120" s="7"/>
      <c r="K2120" s="7"/>
      <c r="L2120" s="7"/>
      <c r="M2120" s="7"/>
      <c r="N2120" s="7"/>
      <c r="O2120" s="7"/>
      <c r="P2120" s="7"/>
      <c r="Q2120" s="7"/>
      <c r="R2120" s="7"/>
      <c r="S2120" s="7"/>
      <c r="T2120" s="7"/>
      <c r="U2120" s="7"/>
      <c r="V2120" s="7"/>
      <c r="W2120" s="7"/>
      <c r="X2120" s="7"/>
      <c r="Y2120" s="7"/>
      <c r="Z2120" s="7"/>
      <c r="AA2120" s="7"/>
      <c r="AB2120" s="7"/>
      <c r="AC2120" s="7"/>
      <c r="AD2120" s="7"/>
      <c r="AE2120" s="7"/>
      <c r="AF2120" s="7"/>
      <c r="AG2120" s="7"/>
      <c r="AH2120" s="7"/>
    </row>
    <row r="2121" spans="1:34" s="1" customFormat="1" ht="0" hidden="1" customHeight="1" x14ac:dyDescent="0.2">
      <c r="A2121" s="7"/>
      <c r="G2121" s="7"/>
      <c r="H2121" s="7"/>
      <c r="I2121" s="7"/>
      <c r="J2121" s="7"/>
      <c r="K2121" s="7"/>
      <c r="L2121" s="7"/>
      <c r="M2121" s="7"/>
      <c r="N2121" s="7"/>
      <c r="O2121" s="7"/>
      <c r="P2121" s="7"/>
      <c r="Q2121" s="7"/>
      <c r="R2121" s="7"/>
      <c r="S2121" s="7"/>
      <c r="T2121" s="7"/>
      <c r="U2121" s="7"/>
      <c r="V2121" s="7"/>
      <c r="W2121" s="7"/>
      <c r="X2121" s="7"/>
      <c r="Y2121" s="7"/>
      <c r="Z2121" s="7"/>
      <c r="AA2121" s="7"/>
      <c r="AB2121" s="7"/>
      <c r="AC2121" s="7"/>
      <c r="AD2121" s="7"/>
      <c r="AE2121" s="7"/>
      <c r="AF2121" s="7"/>
      <c r="AG2121" s="7"/>
      <c r="AH2121" s="7"/>
    </row>
    <row r="2122" spans="1:34" s="1" customFormat="1" ht="0" hidden="1" customHeight="1" x14ac:dyDescent="0.2">
      <c r="A2122" s="7"/>
      <c r="G2122" s="7"/>
      <c r="H2122" s="7"/>
      <c r="I2122" s="7"/>
      <c r="J2122" s="7"/>
      <c r="K2122" s="7"/>
      <c r="L2122" s="7"/>
      <c r="M2122" s="7"/>
      <c r="N2122" s="7"/>
      <c r="O2122" s="7"/>
      <c r="P2122" s="7"/>
      <c r="Q2122" s="7"/>
      <c r="R2122" s="7"/>
      <c r="S2122" s="7"/>
      <c r="T2122" s="7"/>
      <c r="U2122" s="7"/>
      <c r="V2122" s="7"/>
      <c r="W2122" s="7"/>
      <c r="X2122" s="7"/>
      <c r="Y2122" s="7"/>
      <c r="Z2122" s="7"/>
      <c r="AA2122" s="7"/>
      <c r="AB2122" s="7"/>
      <c r="AC2122" s="7"/>
      <c r="AD2122" s="7"/>
      <c r="AE2122" s="7"/>
      <c r="AF2122" s="7"/>
      <c r="AG2122" s="7"/>
      <c r="AH2122" s="7"/>
    </row>
    <row r="2123" spans="1:34" s="1" customFormat="1" ht="0" hidden="1" customHeight="1" x14ac:dyDescent="0.2">
      <c r="A2123" s="7"/>
      <c r="G2123" s="7"/>
      <c r="H2123" s="7"/>
      <c r="I2123" s="7"/>
      <c r="J2123" s="7"/>
      <c r="K2123" s="7"/>
      <c r="L2123" s="7"/>
      <c r="M2123" s="7"/>
      <c r="N2123" s="7"/>
      <c r="O2123" s="7"/>
      <c r="P2123" s="7"/>
      <c r="Q2123" s="7"/>
      <c r="R2123" s="7"/>
      <c r="S2123" s="7"/>
      <c r="T2123" s="7"/>
      <c r="U2123" s="7"/>
      <c r="V2123" s="7"/>
      <c r="W2123" s="7"/>
      <c r="X2123" s="7"/>
      <c r="Y2123" s="7"/>
      <c r="Z2123" s="7"/>
      <c r="AA2123" s="7"/>
      <c r="AB2123" s="7"/>
      <c r="AC2123" s="7"/>
      <c r="AD2123" s="7"/>
      <c r="AE2123" s="7"/>
      <c r="AF2123" s="7"/>
      <c r="AG2123" s="7"/>
      <c r="AH2123" s="7"/>
    </row>
    <row r="2124" spans="1:34" s="1" customFormat="1" ht="0" hidden="1" customHeight="1" x14ac:dyDescent="0.2">
      <c r="A2124" s="7"/>
      <c r="G2124" s="7"/>
      <c r="H2124" s="7"/>
      <c r="I2124" s="7"/>
      <c r="J2124" s="7"/>
      <c r="K2124" s="7"/>
      <c r="L2124" s="7"/>
      <c r="M2124" s="7"/>
      <c r="N2124" s="7"/>
      <c r="O2124" s="7"/>
      <c r="P2124" s="7"/>
      <c r="Q2124" s="7"/>
      <c r="R2124" s="7"/>
      <c r="S2124" s="7"/>
      <c r="T2124" s="7"/>
      <c r="U2124" s="7"/>
      <c r="V2124" s="7"/>
      <c r="W2124" s="7"/>
      <c r="X2124" s="7"/>
      <c r="Y2124" s="7"/>
      <c r="Z2124" s="7"/>
      <c r="AA2124" s="7"/>
      <c r="AB2124" s="7"/>
      <c r="AC2124" s="7"/>
      <c r="AD2124" s="7"/>
      <c r="AE2124" s="7"/>
      <c r="AF2124" s="7"/>
      <c r="AG2124" s="7"/>
      <c r="AH2124" s="7"/>
    </row>
    <row r="2125" spans="1:34" s="1" customFormat="1" ht="0" hidden="1" customHeight="1" x14ac:dyDescent="0.2">
      <c r="A2125" s="7"/>
      <c r="G2125" s="7"/>
      <c r="H2125" s="7"/>
      <c r="I2125" s="7"/>
      <c r="J2125" s="7"/>
      <c r="K2125" s="7"/>
      <c r="L2125" s="7"/>
      <c r="M2125" s="7"/>
      <c r="N2125" s="7"/>
      <c r="O2125" s="7"/>
      <c r="P2125" s="7"/>
      <c r="Q2125" s="7"/>
      <c r="R2125" s="7"/>
      <c r="S2125" s="7"/>
      <c r="T2125" s="7"/>
      <c r="U2125" s="7"/>
      <c r="V2125" s="7"/>
      <c r="W2125" s="7"/>
      <c r="X2125" s="7"/>
      <c r="Y2125" s="7"/>
      <c r="Z2125" s="7"/>
      <c r="AA2125" s="7"/>
      <c r="AB2125" s="7"/>
      <c r="AC2125" s="7"/>
      <c r="AD2125" s="7"/>
      <c r="AE2125" s="7"/>
      <c r="AF2125" s="7"/>
      <c r="AG2125" s="7"/>
      <c r="AH2125" s="7"/>
    </row>
    <row r="2126" spans="1:34" s="1" customFormat="1" ht="0" hidden="1" customHeight="1" x14ac:dyDescent="0.2">
      <c r="A2126" s="7"/>
      <c r="G2126" s="7"/>
      <c r="H2126" s="7"/>
      <c r="I2126" s="7"/>
      <c r="J2126" s="7"/>
      <c r="K2126" s="7"/>
      <c r="L2126" s="7"/>
      <c r="M2126" s="7"/>
      <c r="N2126" s="7"/>
      <c r="O2126" s="7"/>
      <c r="P2126" s="7"/>
      <c r="Q2126" s="7"/>
      <c r="R2126" s="7"/>
      <c r="S2126" s="7"/>
      <c r="T2126" s="7"/>
      <c r="U2126" s="7"/>
      <c r="V2126" s="7"/>
      <c r="W2126" s="7"/>
      <c r="X2126" s="7"/>
      <c r="Y2126" s="7"/>
      <c r="Z2126" s="7"/>
      <c r="AA2126" s="7"/>
      <c r="AB2126" s="7"/>
      <c r="AC2126" s="7"/>
      <c r="AD2126" s="7"/>
      <c r="AE2126" s="7"/>
      <c r="AF2126" s="7"/>
      <c r="AG2126" s="7"/>
      <c r="AH2126" s="7"/>
    </row>
    <row r="2127" spans="1:34" s="1" customFormat="1" ht="0" hidden="1" customHeight="1" x14ac:dyDescent="0.2">
      <c r="A2127" s="7"/>
      <c r="G2127" s="7"/>
      <c r="H2127" s="7"/>
      <c r="I2127" s="7"/>
      <c r="J2127" s="7"/>
      <c r="K2127" s="7"/>
      <c r="L2127" s="7"/>
      <c r="M2127" s="7"/>
      <c r="N2127" s="7"/>
      <c r="O2127" s="7"/>
      <c r="P2127" s="7"/>
      <c r="Q2127" s="7"/>
      <c r="R2127" s="7"/>
      <c r="S2127" s="7"/>
      <c r="T2127" s="7"/>
      <c r="U2127" s="7"/>
      <c r="V2127" s="7"/>
      <c r="W2127" s="7"/>
      <c r="X2127" s="7"/>
      <c r="Y2127" s="7"/>
      <c r="Z2127" s="7"/>
      <c r="AA2127" s="7"/>
      <c r="AB2127" s="7"/>
      <c r="AC2127" s="7"/>
      <c r="AD2127" s="7"/>
      <c r="AE2127" s="7"/>
      <c r="AF2127" s="7"/>
      <c r="AG2127" s="7"/>
      <c r="AH2127" s="7"/>
    </row>
    <row r="2128" spans="1:34" s="1" customFormat="1" ht="0" hidden="1" customHeight="1" x14ac:dyDescent="0.2">
      <c r="A2128" s="7"/>
      <c r="G2128" s="7"/>
      <c r="H2128" s="7"/>
      <c r="I2128" s="7"/>
      <c r="J2128" s="7"/>
      <c r="K2128" s="7"/>
      <c r="L2128" s="7"/>
      <c r="M2128" s="7"/>
      <c r="N2128" s="7"/>
      <c r="O2128" s="7"/>
      <c r="P2128" s="7"/>
      <c r="Q2128" s="7"/>
      <c r="R2128" s="7"/>
      <c r="S2128" s="7"/>
      <c r="T2128" s="7"/>
      <c r="U2128" s="7"/>
      <c r="V2128" s="7"/>
      <c r="W2128" s="7"/>
      <c r="X2128" s="7"/>
      <c r="Y2128" s="7"/>
      <c r="Z2128" s="7"/>
      <c r="AA2128" s="7"/>
      <c r="AB2128" s="7"/>
      <c r="AC2128" s="7"/>
      <c r="AD2128" s="7"/>
      <c r="AE2128" s="7"/>
      <c r="AF2128" s="7"/>
      <c r="AG2128" s="7"/>
      <c r="AH2128" s="7"/>
    </row>
    <row r="2129" spans="1:34" s="1" customFormat="1" ht="0" hidden="1" customHeight="1" x14ac:dyDescent="0.2">
      <c r="A2129" s="7"/>
      <c r="G2129" s="7"/>
      <c r="H2129" s="7"/>
      <c r="I2129" s="7"/>
      <c r="J2129" s="7"/>
      <c r="K2129" s="7"/>
      <c r="L2129" s="7"/>
      <c r="M2129" s="7"/>
      <c r="N2129" s="7"/>
      <c r="O2129" s="7"/>
      <c r="P2129" s="7"/>
      <c r="Q2129" s="7"/>
      <c r="R2129" s="7"/>
      <c r="S2129" s="7"/>
      <c r="T2129" s="7"/>
      <c r="U2129" s="7"/>
      <c r="V2129" s="7"/>
      <c r="W2129" s="7"/>
      <c r="X2129" s="7"/>
      <c r="Y2129" s="7"/>
      <c r="Z2129" s="7"/>
      <c r="AA2129" s="7"/>
      <c r="AB2129" s="7"/>
      <c r="AC2129" s="7"/>
      <c r="AD2129" s="7"/>
      <c r="AE2129" s="7"/>
      <c r="AF2129" s="7"/>
      <c r="AG2129" s="7"/>
      <c r="AH2129" s="7"/>
    </row>
    <row r="2130" spans="1:34" s="1" customFormat="1" ht="0" hidden="1" customHeight="1" x14ac:dyDescent="0.2">
      <c r="A2130" s="7"/>
      <c r="G2130" s="7"/>
      <c r="H2130" s="7"/>
      <c r="I2130" s="7"/>
      <c r="J2130" s="7"/>
      <c r="K2130" s="7"/>
      <c r="L2130" s="7"/>
      <c r="M2130" s="7"/>
      <c r="N2130" s="7"/>
      <c r="O2130" s="7"/>
      <c r="P2130" s="7"/>
      <c r="Q2130" s="7"/>
      <c r="R2130" s="7"/>
      <c r="S2130" s="7"/>
      <c r="T2130" s="7"/>
      <c r="U2130" s="7"/>
      <c r="V2130" s="7"/>
      <c r="W2130" s="7"/>
      <c r="X2130" s="7"/>
      <c r="Y2130" s="7"/>
      <c r="Z2130" s="7"/>
      <c r="AA2130" s="7"/>
      <c r="AB2130" s="7"/>
      <c r="AC2130" s="7"/>
      <c r="AD2130" s="7"/>
      <c r="AE2130" s="7"/>
      <c r="AF2130" s="7"/>
      <c r="AG2130" s="7"/>
      <c r="AH2130" s="7"/>
    </row>
    <row r="2131" spans="1:34" s="1" customFormat="1" ht="0" hidden="1" customHeight="1" x14ac:dyDescent="0.2">
      <c r="A2131" s="7"/>
      <c r="G2131" s="7"/>
      <c r="H2131" s="7"/>
      <c r="I2131" s="7"/>
      <c r="J2131" s="7"/>
      <c r="K2131" s="7"/>
      <c r="L2131" s="7"/>
      <c r="M2131" s="7"/>
      <c r="N2131" s="7"/>
      <c r="O2131" s="7"/>
      <c r="P2131" s="7"/>
      <c r="Q2131" s="7"/>
      <c r="R2131" s="7"/>
      <c r="S2131" s="7"/>
      <c r="T2131" s="7"/>
      <c r="U2131" s="7"/>
      <c r="V2131" s="7"/>
      <c r="W2131" s="7"/>
      <c r="X2131" s="7"/>
      <c r="Y2131" s="7"/>
      <c r="Z2131" s="7"/>
      <c r="AA2131" s="7"/>
      <c r="AB2131" s="7"/>
      <c r="AC2131" s="7"/>
      <c r="AD2131" s="7"/>
      <c r="AE2131" s="7"/>
      <c r="AF2131" s="7"/>
      <c r="AG2131" s="7"/>
      <c r="AH2131" s="7"/>
    </row>
    <row r="2132" spans="1:34" s="1" customFormat="1" ht="0" hidden="1" customHeight="1" x14ac:dyDescent="0.2">
      <c r="A2132" s="7"/>
      <c r="G2132" s="7"/>
      <c r="H2132" s="7"/>
      <c r="I2132" s="7"/>
      <c r="J2132" s="7"/>
      <c r="K2132" s="7"/>
      <c r="L2132" s="7"/>
      <c r="M2132" s="7"/>
      <c r="N2132" s="7"/>
      <c r="O2132" s="7"/>
      <c r="P2132" s="7"/>
      <c r="Q2132" s="7"/>
      <c r="R2132" s="7"/>
      <c r="S2132" s="7"/>
      <c r="T2132" s="7"/>
      <c r="U2132" s="7"/>
      <c r="V2132" s="7"/>
      <c r="W2132" s="7"/>
      <c r="X2132" s="7"/>
      <c r="Y2132" s="7"/>
      <c r="Z2132" s="7"/>
      <c r="AA2132" s="7"/>
      <c r="AB2132" s="7"/>
      <c r="AC2132" s="7"/>
      <c r="AD2132" s="7"/>
      <c r="AE2132" s="7"/>
      <c r="AF2132" s="7"/>
      <c r="AG2132" s="7"/>
      <c r="AH2132" s="7"/>
    </row>
    <row r="2133" spans="1:34" s="1" customFormat="1" ht="0" hidden="1" customHeight="1" x14ac:dyDescent="0.2">
      <c r="A2133" s="7"/>
      <c r="G2133" s="7"/>
      <c r="H2133" s="7"/>
      <c r="I2133" s="7"/>
      <c r="J2133" s="7"/>
      <c r="K2133" s="7"/>
      <c r="L2133" s="7"/>
      <c r="M2133" s="7"/>
      <c r="N2133" s="7"/>
      <c r="O2133" s="7"/>
      <c r="P2133" s="7"/>
      <c r="Q2133" s="7"/>
      <c r="R2133" s="7"/>
      <c r="S2133" s="7"/>
      <c r="T2133" s="7"/>
      <c r="U2133" s="7"/>
      <c r="V2133" s="7"/>
      <c r="W2133" s="7"/>
      <c r="X2133" s="7"/>
      <c r="Y2133" s="7"/>
      <c r="Z2133" s="7"/>
      <c r="AA2133" s="7"/>
      <c r="AB2133" s="7"/>
      <c r="AC2133" s="7"/>
      <c r="AD2133" s="7"/>
      <c r="AE2133" s="7"/>
      <c r="AF2133" s="7"/>
      <c r="AG2133" s="7"/>
      <c r="AH2133" s="7"/>
    </row>
    <row r="2134" spans="1:34" s="1" customFormat="1" ht="0" hidden="1" customHeight="1" x14ac:dyDescent="0.2">
      <c r="A2134" s="7"/>
      <c r="G2134" s="7"/>
      <c r="H2134" s="7"/>
      <c r="I2134" s="7"/>
      <c r="J2134" s="7"/>
      <c r="K2134" s="7"/>
      <c r="L2134" s="7"/>
      <c r="M2134" s="7"/>
      <c r="N2134" s="7"/>
      <c r="O2134" s="7"/>
      <c r="P2134" s="7"/>
      <c r="Q2134" s="7"/>
      <c r="R2134" s="7"/>
      <c r="S2134" s="7"/>
      <c r="T2134" s="7"/>
      <c r="U2134" s="7"/>
      <c r="V2134" s="7"/>
      <c r="W2134" s="7"/>
      <c r="X2134" s="7"/>
      <c r="Y2134" s="7"/>
      <c r="Z2134" s="7"/>
      <c r="AA2134" s="7"/>
      <c r="AB2134" s="7"/>
      <c r="AC2134" s="7"/>
      <c r="AD2134" s="7"/>
      <c r="AE2134" s="7"/>
      <c r="AF2134" s="7"/>
      <c r="AG2134" s="7"/>
      <c r="AH2134" s="7"/>
    </row>
  </sheetData>
  <mergeCells count="46">
    <mergeCell ref="B1:I3"/>
    <mergeCell ref="B6:C6"/>
    <mergeCell ref="E6:F6"/>
    <mergeCell ref="G5:H5"/>
    <mergeCell ref="I5:K5"/>
    <mergeCell ref="C5:F5"/>
    <mergeCell ref="B8:K8"/>
    <mergeCell ref="C13:D13"/>
    <mergeCell ref="E13:F13"/>
    <mergeCell ref="G13:H13"/>
    <mergeCell ref="C14:D14"/>
    <mergeCell ref="E14:F14"/>
    <mergeCell ref="G14:H14"/>
    <mergeCell ref="B9:K9"/>
    <mergeCell ref="B12:K12"/>
    <mergeCell ref="B11:K11"/>
    <mergeCell ref="B10:K10"/>
    <mergeCell ref="C17:D17"/>
    <mergeCell ref="E17:F17"/>
    <mergeCell ref="G17:H17"/>
    <mergeCell ref="C18:D18"/>
    <mergeCell ref="E18:F18"/>
    <mergeCell ref="G18:H18"/>
    <mergeCell ref="P23:P24"/>
    <mergeCell ref="Q23:Q24"/>
    <mergeCell ref="R23:R24"/>
    <mergeCell ref="S23:S24"/>
    <mergeCell ref="C22:D22"/>
    <mergeCell ref="D23:I23"/>
    <mergeCell ref="L23:L24"/>
    <mergeCell ref="M23:M24"/>
    <mergeCell ref="N23:N24"/>
    <mergeCell ref="O23:O24"/>
    <mergeCell ref="B23:B24"/>
    <mergeCell ref="C19:D19"/>
    <mergeCell ref="E19:F19"/>
    <mergeCell ref="G19:H19"/>
    <mergeCell ref="C20:D20"/>
    <mergeCell ref="G20:H20"/>
    <mergeCell ref="B21:K21"/>
    <mergeCell ref="C15:D15"/>
    <mergeCell ref="E15:F15"/>
    <mergeCell ref="G15:H15"/>
    <mergeCell ref="C16:D16"/>
    <mergeCell ref="E16:F16"/>
    <mergeCell ref="G16:H16"/>
  </mergeCells>
  <dataValidations count="4">
    <dataValidation type="list" allowBlank="1" showInputMessage="1" showErrorMessage="1" error="Haber......es 1 ó 2" prompt="Incluya 1 si es alta o 2 si es baja la caliaficación del atributo" sqref="K26:R29" xr:uid="{00000000-0002-0000-0600-000000000000}">
      <formula1>"1,2"</formula1>
    </dataValidation>
    <dataValidation type="list" allowBlank="1" showInputMessage="1" showErrorMessage="1" prompt="Incluya la evaluación del reisgo de falla, de acuerdo a los resultados y ponderación de cada una de las consideraciones." sqref="S26:S29" xr:uid="{00000000-0002-0000-0600-000001000000}">
      <formula1>"ALTO,BAJO"</formula1>
    </dataValidation>
    <dataValidation type="list" allowBlank="1" showInputMessage="1" showErrorMessage="1" prompt="Incluya la evaluación del reisgo de falla, de acuerdo a los resultados y ponderación de cada una de las consideraciones." sqref="S30" xr:uid="{00000000-0002-0000-0600-000002000000}">
      <formula1>"SI,NO"</formula1>
    </dataValidation>
    <dataValidation type="list" allowBlank="1" showInputMessage="1" showErrorMessage="1" error="Haber......es 1 ó 2" prompt="Incluya 1 si es alta o 2 si es baja la caliaficación del atributo" sqref="M30:R30" xr:uid="{00000000-0002-0000-0600-000003000000}">
      <formula1>$E$65514:$E$65524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subsumaria</vt:lpstr>
      <vt:lpstr>Análisis y cálculos</vt:lpstr>
      <vt:lpstr>Analitica gastos</vt:lpstr>
      <vt:lpstr>Pasivos laborales</vt:lpstr>
      <vt:lpstr>Corte documentos</vt:lpstr>
      <vt:lpstr>Matriz evaluación controles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Auditool</dc:creator>
  <cp:lastModifiedBy>Sie asesorias</cp:lastModifiedBy>
  <dcterms:created xsi:type="dcterms:W3CDTF">2019-12-12T17:39:24Z</dcterms:created>
  <dcterms:modified xsi:type="dcterms:W3CDTF">2023-02-16T22:05:02Z</dcterms:modified>
</cp:coreProperties>
</file>