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D061C928-1EDE-4B32-B8BA-973E680883C1}" xr6:coauthVersionLast="47" xr6:coauthVersionMax="47" xr10:uidLastSave="{00000000-0000-0000-0000-000000000000}"/>
  <bookViews>
    <workbookView xWindow="-120" yWindow="-120" windowWidth="20730" windowHeight="11160" activeTab="1" xr2:uid="{00000000-000D-0000-FFFF-FFFF00000000}"/>
  </bookViews>
  <sheets>
    <sheet name="Impuesto renta" sheetId="2" r:id="rId1"/>
    <sheet name="Impuesto diferido" sheetId="3" r:id="rId2"/>
  </sheets>
  <externalReferences>
    <externalReference r:id="rId3"/>
    <externalReference r:id="rId4"/>
    <externalReference r:id="rId5"/>
    <externalReference r:id="rId6"/>
  </externalReferences>
  <definedNames>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F37" i="3" s="1"/>
  <c r="E36" i="3"/>
  <c r="F36" i="3" s="1"/>
  <c r="E46" i="3" s="1"/>
  <c r="F46" i="3" s="1"/>
  <c r="E35" i="3"/>
  <c r="F35" i="3" s="1"/>
  <c r="D38" i="3"/>
  <c r="E38" i="3" s="1"/>
  <c r="F38" i="3" s="1"/>
  <c r="F50" i="3"/>
  <c r="F49" i="3"/>
  <c r="D47" i="3"/>
  <c r="F47" i="3" s="1"/>
  <c r="F48" i="3"/>
  <c r="G30" i="2"/>
  <c r="C28" i="3"/>
  <c r="C27" i="3"/>
  <c r="C26" i="3"/>
  <c r="C25" i="3"/>
  <c r="C24" i="3"/>
  <c r="C23" i="3"/>
  <c r="C22" i="3"/>
  <c r="C21" i="3"/>
  <c r="F18" i="2"/>
  <c r="G18" i="2" s="1"/>
  <c r="E19" i="2"/>
  <c r="G27" i="2"/>
  <c r="G24" i="2"/>
  <c r="G23" i="2"/>
  <c r="G29" i="2" l="1"/>
  <c r="D28" i="3"/>
  <c r="F28" i="3" s="1"/>
  <c r="G28" i="3" s="1"/>
  <c r="D27" i="3"/>
  <c r="F27" i="3" s="1"/>
  <c r="G27" i="3" s="1"/>
  <c r="D26" i="3"/>
  <c r="F26" i="3" s="1"/>
  <c r="G26" i="3" s="1"/>
  <c r="E25" i="3"/>
  <c r="D25" i="3"/>
  <c r="E24" i="3"/>
  <c r="D24" i="3"/>
  <c r="E23" i="3"/>
  <c r="D23" i="3"/>
  <c r="E22" i="3"/>
  <c r="D22" i="3"/>
  <c r="E21" i="3"/>
  <c r="D21" i="3"/>
  <c r="E29" i="3" l="1"/>
  <c r="F21" i="3"/>
  <c r="F22" i="3"/>
  <c r="G22" i="3" s="1"/>
  <c r="E45" i="3" s="1"/>
  <c r="E51" i="3" s="1"/>
  <c r="F23" i="3"/>
  <c r="G23" i="3" s="1"/>
  <c r="F24" i="3"/>
  <c r="G24" i="3" s="1"/>
  <c r="F25" i="3"/>
  <c r="G25" i="3" s="1"/>
  <c r="D29" i="3"/>
  <c r="D17" i="2" l="1"/>
  <c r="F17" i="2" s="1"/>
  <c r="G17" i="2" s="1"/>
  <c r="G31" i="2"/>
  <c r="G32" i="2" s="1"/>
  <c r="D16" i="2" s="1"/>
  <c r="F29" i="3"/>
  <c r="G21" i="3"/>
  <c r="D45" i="3" s="1"/>
  <c r="F16" i="2" l="1"/>
  <c r="G16" i="2" s="1"/>
  <c r="D19" i="2"/>
  <c r="F19" i="2" s="1"/>
  <c r="G19" i="2" s="1"/>
  <c r="F45" i="3"/>
  <c r="D51" i="3"/>
  <c r="F51" i="3" s="1"/>
  <c r="G29" i="3"/>
</calcChain>
</file>

<file path=xl/sharedStrings.xml><?xml version="1.0" encoding="utf-8"?>
<sst xmlns="http://schemas.openxmlformats.org/spreadsheetml/2006/main" count="108" uniqueCount="79">
  <si>
    <t>XXXX</t>
  </si>
  <si>
    <t>5 años</t>
  </si>
  <si>
    <t>Vida útil fiscal</t>
  </si>
  <si>
    <t>8 años</t>
  </si>
  <si>
    <t>Año</t>
  </si>
  <si>
    <t>Depreciación Fiscal</t>
  </si>
  <si>
    <t>Depreciación Contable</t>
  </si>
  <si>
    <t>Diferencia</t>
  </si>
  <si>
    <t>Impuesto diferido</t>
  </si>
  <si>
    <t>Tipo de impuesto diferido</t>
  </si>
  <si>
    <t>Crédito</t>
  </si>
  <si>
    <t>Débito</t>
  </si>
  <si>
    <t>Costo adquisición del activo</t>
  </si>
  <si>
    <t>Utilidad antes de impuestos</t>
  </si>
  <si>
    <t>De acuerdo con la información proveída por la Compañía, preparamos la conciliación entre la utilidad contable y la utilidad fiscal.</t>
  </si>
  <si>
    <t>Gastos que no son deducibles fiscalmente</t>
  </si>
  <si>
    <t>Deducciones fiscales</t>
  </si>
  <si>
    <t>Gasto impuesto de renta calculado al 33%</t>
  </si>
  <si>
    <t>Sobretasa impuesto de renta calculada al 4%</t>
  </si>
  <si>
    <t>Otros gastos causados contablemente pero no deducibles fiscalmente en el período</t>
  </si>
  <si>
    <t>Impuesto de renta corriente</t>
  </si>
  <si>
    <t>Gasto por impuestos corrientes:</t>
  </si>
  <si>
    <t>Impuesto sobre la renta del año corriente</t>
  </si>
  <si>
    <t>Ajuste de períodos anteriores</t>
  </si>
  <si>
    <t>Ajustes reconocidos en el año actual por impuestos causados en años anteriores</t>
  </si>
  <si>
    <t>Efecto del impuesto diferido por diferencias temporarias originadas en los saldos contables</t>
  </si>
  <si>
    <t>Gasto impuesto a las ganancias del período</t>
  </si>
  <si>
    <t>Variación</t>
  </si>
  <si>
    <t>%</t>
  </si>
  <si>
    <t>Propiedad, Planta y Equipo</t>
  </si>
  <si>
    <t>Equipo Científico</t>
  </si>
  <si>
    <t xml:space="preserve">Vida útil contable </t>
  </si>
  <si>
    <t>Política contable</t>
  </si>
  <si>
    <t>Activos intangibles</t>
  </si>
  <si>
    <t>Cuentas comerciales y otras cuentas por cobrar</t>
  </si>
  <si>
    <t>Obligaciones por beneficios a empleados</t>
  </si>
  <si>
    <t>Otros activos no financieros</t>
  </si>
  <si>
    <t xml:space="preserve"> Total gasto impuestos del período</t>
  </si>
  <si>
    <t>Pasivos estimados</t>
  </si>
  <si>
    <t>1. Se presenta un diferencia en la vida útil en la Propiedad, Planta y Equipo, por tasas de depreciación diferentes:</t>
  </si>
  <si>
    <t>2. Diferencia en activos intangibles, por que el valor razonable sólo se aplica para efectos contables y no tributarios. Este activo se venderá en 3 años.</t>
  </si>
  <si>
    <t>Valor razonable</t>
  </si>
  <si>
    <t>Valor fiscal</t>
  </si>
  <si>
    <t>Partidas que están exentas de impuestos</t>
  </si>
  <si>
    <t>Realizamos un análisis de las partidas que originan los principales conceptos y valores, de las diferencias:</t>
  </si>
  <si>
    <t>Débito - (Crédito)</t>
  </si>
  <si>
    <t>Fecha:</t>
  </si>
  <si>
    <t>Confirmaciones</t>
  </si>
  <si>
    <t>Nombre del cliente:</t>
  </si>
  <si>
    <t>Período terminado:</t>
  </si>
  <si>
    <t>31 de diciembre de 20XX</t>
  </si>
  <si>
    <r>
      <t xml:space="preserve">Preparado por:                        </t>
    </r>
    <r>
      <rPr>
        <sz val="11"/>
        <rFont val="Calibri"/>
        <family val="2"/>
        <scheme val="minor"/>
      </rPr>
      <t xml:space="preserve"> XXXX</t>
    </r>
  </si>
  <si>
    <t>Revisado:</t>
  </si>
  <si>
    <t>XX/XX/XXXX</t>
  </si>
  <si>
    <t>Referencia de PT</t>
  </si>
  <si>
    <t>Las disposiciones fiscales aplicables a la Compañía establecen que el impuesto de renta, debe ser liquidado a una tarifa general del 33%. Así mismo, para bases gravables superiores a COP 800.000, deberá liquidar una sobretasa del impuesto de renta entre el 0% y 4% para el año 20XX, esta sobretasa está sujeta a un anticipo del 100% del valor de la misma, anticipo que será calculado sobre la base gravable del impuesto sobre la renta de año inmediatamente anterior.</t>
  </si>
  <si>
    <t xml:space="preserve">El calculo del impuesto sobre la renta se determina mediante dos sistemas: i) Renta ordinaria y ii) renta presuntiva.                                                                                                                                                          </t>
  </si>
  <si>
    <t>La primera, es cuando se obtiene una base positiva de utilidad fiscal, es decir, después de depurar la utilidad contable, se obtiene utilidad fiscal, mientras que la base presuntiva es cuando se obtiene pérdida fiscal, en ese caso el impuesto a cargo se determina bajo las bases de renta presuntiva, que no es otra cosa que tomar el patrimonio fiscal cómo base tributaria.</t>
  </si>
  <si>
    <t>Año 20XX</t>
  </si>
  <si>
    <t>Año 20XX-1</t>
  </si>
  <si>
    <t>TASA DEPRECIACIÓN</t>
  </si>
  <si>
    <t>Artículo 137 Estatuto Tributario</t>
  </si>
  <si>
    <t>TOTAL</t>
  </si>
  <si>
    <t>DETERMINACIÓN DEL IMPUESTO A LAS GANACIAS (Impuesto sobre la renta) para el año fiscal 20XX</t>
  </si>
  <si>
    <t>Saldos en el Estado de Situación Financiera y movimiento del impuesto diferido al 31 de diciembre de 20XX:</t>
  </si>
  <si>
    <t>CONCEPTO</t>
  </si>
  <si>
    <t>SALDO INICIAL</t>
  </si>
  <si>
    <t>EFECTO EN ESTADO DE RESULTADO
Débito  (Crédito)</t>
  </si>
  <si>
    <t>SALDO FINAL</t>
  </si>
  <si>
    <t>DM-1</t>
  </si>
  <si>
    <t>El cálculo del impuesto diferido es el siguiente:</t>
  </si>
  <si>
    <t>DM-2</t>
  </si>
  <si>
    <t>CODIGO:</t>
  </si>
  <si>
    <t>XXXXX</t>
  </si>
  <si>
    <t>VERSION:</t>
  </si>
  <si>
    <t>VIGENCIA</t>
  </si>
  <si>
    <t>OPE P01 F60</t>
  </si>
  <si>
    <t>OPE P01 F61</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</si>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</sst>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Red]\(#,##0\)"/>
    <numFmt numFmtId="165" formatCode="0.0%"/>
    <numFmt numFmtId="166" formatCode="_ * #,##0.00_ ;_ * \-#,##0.00_ ;_ * &quot;-&quot;??_ ;_ @_ "/>
    <numFmt numFmtId="167" formatCode="_-[$$-240A]\ * #,##0.00_-;\-[$$-240A]\ * #,##0.00_-;_-[$$-240A]\ * &quot;-&quot;??_-;_-@_-"/>
    <numFmt numFmtId="168" formatCode="_-[$$-240A]\ * #,##0.0_-;\-[$$-240A]\ * #,##0.0_-;_-[$$-240A]\ * &quot;-&quot;??_-;_-@_-"/>
    <numFmt numFmtId="169" formatCode="_-[$$-240A]\ * #,##0_-;\-[$$-240A]\ * #,##0_-;_-[$$-240A]\ * &quot;-&quot;??_-;_-@_-"/>
  </numFmts>
  <fonts count="27" x14ac:knownFonts="1">
    <font>
      <sz val="11"/>
      <color theme="1"/>
      <name val="Calibri"/>
      <family val="2"/>
      <scheme val="minor"/>
    </font>
    <font>
      <sz val="11"/>
      <color theme="1"/>
      <name val="Calibri"/>
      <family val="2"/>
      <scheme val="minor"/>
    </font>
    <font>
      <sz val="11"/>
      <color indexed="8"/>
      <name val="Calibri"/>
      <family val="2"/>
    </font>
    <font>
      <sz val="11"/>
      <color theme="1"/>
      <name val="Arial"/>
      <family val="2"/>
    </font>
    <font>
      <b/>
      <sz val="11"/>
      <color theme="1"/>
      <name val="Arial"/>
      <family val="2"/>
    </font>
    <font>
      <b/>
      <sz val="11"/>
      <color theme="0"/>
      <name val="Arial"/>
      <family val="2"/>
    </font>
    <font>
      <sz val="11"/>
      <name val="Arial"/>
      <family val="2"/>
    </font>
    <font>
      <b/>
      <sz val="11"/>
      <name val="Arial"/>
      <family val="2"/>
    </font>
    <font>
      <sz val="10"/>
      <color theme="1"/>
      <name val="Arial"/>
      <family val="2"/>
    </font>
    <font>
      <b/>
      <sz val="10"/>
      <color theme="0"/>
      <name val="Arial"/>
      <family val="2"/>
    </font>
    <font>
      <b/>
      <sz val="16"/>
      <color theme="0"/>
      <name val="Arial"/>
      <family val="2"/>
    </font>
    <font>
      <b/>
      <sz val="12"/>
      <color theme="0"/>
      <name val="Arial"/>
      <family val="2"/>
    </font>
    <font>
      <sz val="10"/>
      <name val="Arial"/>
      <family val="2"/>
    </font>
    <font>
      <b/>
      <sz val="11"/>
      <name val="Calibri"/>
      <family val="2"/>
      <scheme val="minor"/>
    </font>
    <font>
      <sz val="11"/>
      <name val="Calibri"/>
      <family val="2"/>
      <scheme val="minor"/>
    </font>
    <font>
      <sz val="12"/>
      <name val="Calibri"/>
      <family val="2"/>
      <scheme val="minor"/>
    </font>
    <font>
      <b/>
      <sz val="12"/>
      <name val="Calibri"/>
      <family val="2"/>
      <scheme val="minor"/>
    </font>
    <font>
      <b/>
      <sz val="12"/>
      <color rgb="FFFF0000"/>
      <name val="Calibri"/>
      <family val="2"/>
      <scheme val="minor"/>
    </font>
    <font>
      <sz val="10"/>
      <color rgb="FFFF0000"/>
      <name val="Arial"/>
      <family val="2"/>
    </font>
    <font>
      <u/>
      <sz val="11"/>
      <color theme="1"/>
      <name val="Arial"/>
      <family val="2"/>
    </font>
    <font>
      <b/>
      <u/>
      <sz val="11"/>
      <color theme="1"/>
      <name val="Arial"/>
      <family val="2"/>
    </font>
    <font>
      <sz val="11"/>
      <color rgb="FFFF0000"/>
      <name val="Arial"/>
      <family val="2"/>
    </font>
    <font>
      <b/>
      <sz val="11"/>
      <color rgb="FFFF0000"/>
      <name val="Arial"/>
      <family val="2"/>
    </font>
    <font>
      <b/>
      <sz val="11"/>
      <color rgb="FFFF0000"/>
      <name val="Calibri"/>
      <family val="2"/>
      <scheme val="minor"/>
    </font>
    <font>
      <b/>
      <sz val="16"/>
      <name val="Arial"/>
      <family val="2"/>
    </font>
    <font>
      <b/>
      <sz val="12"/>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59996337778862885"/>
        <bgColor indexed="64"/>
      </patternFill>
    </fill>
  </fills>
  <borders count="39">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theme="2"/>
      </left>
      <right style="thin">
        <color theme="2"/>
      </right>
      <top style="thin">
        <color theme="2"/>
      </top>
      <bottom style="thin">
        <color theme="2"/>
      </bottom>
      <diagonal/>
    </border>
    <border>
      <left style="medium">
        <color indexed="64"/>
      </left>
      <right style="medium">
        <color indexed="64"/>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right style="thin">
        <color theme="2"/>
      </right>
      <top/>
      <bottom/>
      <diagonal/>
    </border>
    <border>
      <left/>
      <right style="thin">
        <color theme="2"/>
      </right>
      <top style="medium">
        <color indexed="64"/>
      </top>
      <bottom/>
      <diagonal/>
    </border>
    <border>
      <left/>
      <right style="thin">
        <color theme="2"/>
      </right>
      <top/>
      <bottom style="medium">
        <color indexed="64"/>
      </bottom>
      <diagonal/>
    </border>
    <border>
      <left style="thin">
        <color theme="2"/>
      </left>
      <right/>
      <top style="medium">
        <color indexed="64"/>
      </top>
      <bottom style="thin">
        <color theme="2"/>
      </bottom>
      <diagonal/>
    </border>
    <border>
      <left/>
      <right style="medium">
        <color indexed="64"/>
      </right>
      <top style="medium">
        <color indexed="64"/>
      </top>
      <bottom style="thin">
        <color theme="2"/>
      </bottom>
      <diagonal/>
    </border>
    <border>
      <left/>
      <right/>
      <top/>
      <bottom style="double">
        <color indexed="64"/>
      </bottom>
      <diagonal/>
    </border>
    <border>
      <left/>
      <right style="thin">
        <color indexed="64"/>
      </right>
      <top style="medium">
        <color indexed="64"/>
      </top>
      <bottom style="medium">
        <color indexed="64"/>
      </bottom>
      <diagonal/>
    </border>
    <border>
      <left style="medium">
        <color indexed="64"/>
      </left>
      <right/>
      <top style="thin">
        <color theme="2"/>
      </top>
      <bottom style="thin">
        <color theme="2"/>
      </bottom>
      <diagonal/>
    </border>
    <border>
      <left/>
      <right style="thin">
        <color theme="2"/>
      </right>
      <top style="thin">
        <color theme="2"/>
      </top>
      <bottom style="thin">
        <color theme="2"/>
      </bottom>
      <diagonal/>
    </border>
    <border>
      <left style="thin">
        <color indexed="64"/>
      </left>
      <right/>
      <top/>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0" borderId="0">
      <alignment vertical="top"/>
    </xf>
    <xf numFmtId="4" fontId="2" fillId="0" borderId="0">
      <alignment vertical="top"/>
    </xf>
    <xf numFmtId="9" fontId="1" fillId="0" borderId="0" applyFont="0" applyFill="0" applyBorder="0" applyAlignment="0" applyProtection="0"/>
    <xf numFmtId="0" fontId="12" fillId="0" borderId="0"/>
    <xf numFmtId="166" fontId="12" fillId="0" borderId="0" applyFont="0" applyFill="0" applyBorder="0" applyAlignment="0" applyProtection="0"/>
  </cellStyleXfs>
  <cellXfs count="170">
    <xf numFmtId="0" fontId="0" fillId="0" borderId="0" xfId="0"/>
    <xf numFmtId="0" fontId="3" fillId="0" borderId="0" xfId="0" applyFont="1"/>
    <xf numFmtId="0" fontId="3" fillId="0" borderId="1" xfId="0" applyFont="1" applyBorder="1"/>
    <xf numFmtId="0" fontId="8" fillId="0" borderId="0" xfId="0" applyFont="1"/>
    <xf numFmtId="41" fontId="8" fillId="0" borderId="0" xfId="2" applyFont="1"/>
    <xf numFmtId="0" fontId="10" fillId="2" borderId="0" xfId="0" applyFont="1" applyFill="1" applyAlignment="1">
      <alignment vertical="center" wrapText="1"/>
    </xf>
    <xf numFmtId="0" fontId="3" fillId="2" borderId="0" xfId="0" applyFont="1" applyFill="1"/>
    <xf numFmtId="0" fontId="6" fillId="2" borderId="0" xfId="6" applyFont="1" applyFill="1" applyAlignment="1">
      <alignment vertical="center"/>
    </xf>
    <xf numFmtId="0" fontId="6" fillId="0" borderId="0" xfId="6" applyFont="1" applyAlignment="1">
      <alignment vertical="center"/>
    </xf>
    <xf numFmtId="0" fontId="14" fillId="2" borderId="0" xfId="6" applyFont="1" applyFill="1" applyAlignment="1">
      <alignment vertical="center"/>
    </xf>
    <xf numFmtId="0" fontId="7" fillId="2" borderId="0" xfId="6" applyFont="1" applyFill="1" applyAlignment="1">
      <alignment vertical="center"/>
    </xf>
    <xf numFmtId="0" fontId="7" fillId="4" borderId="0" xfId="6" applyFont="1" applyFill="1" applyAlignment="1">
      <alignment vertical="center"/>
    </xf>
    <xf numFmtId="0" fontId="13" fillId="4" borderId="9" xfId="6" applyFont="1" applyFill="1" applyBorder="1" applyAlignment="1">
      <alignment vertical="center"/>
    </xf>
    <xf numFmtId="0" fontId="13" fillId="4" borderId="10" xfId="6" applyFont="1" applyFill="1" applyBorder="1" applyAlignment="1">
      <alignment vertical="center"/>
    </xf>
    <xf numFmtId="0" fontId="15" fillId="4" borderId="10" xfId="6" applyFont="1" applyFill="1" applyBorder="1" applyAlignment="1">
      <alignment vertical="center"/>
    </xf>
    <xf numFmtId="166" fontId="17" fillId="2" borderId="0" xfId="7" applyFont="1" applyFill="1" applyBorder="1" applyAlignment="1">
      <alignment vertical="center"/>
    </xf>
    <xf numFmtId="0" fontId="7" fillId="2" borderId="0" xfId="6" applyFont="1" applyFill="1" applyAlignment="1">
      <alignment horizontal="left" vertical="center"/>
    </xf>
    <xf numFmtId="0" fontId="6" fillId="4" borderId="0" xfId="6"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3" fillId="2" borderId="15" xfId="0" applyFont="1" applyFill="1" applyBorder="1"/>
    <xf numFmtId="0" fontId="3" fillId="2" borderId="16" xfId="0" applyFont="1" applyFill="1" applyBorder="1"/>
    <xf numFmtId="0" fontId="8" fillId="0" borderId="0" xfId="0" applyFont="1" applyAlignment="1">
      <alignment vertical="center"/>
    </xf>
    <xf numFmtId="167" fontId="8" fillId="0" borderId="18" xfId="2" applyNumberFormat="1" applyFont="1" applyBorder="1" applyAlignment="1">
      <alignment horizontal="left" vertical="center" wrapText="1"/>
    </xf>
    <xf numFmtId="167" fontId="8" fillId="0" borderId="18" xfId="2" applyNumberFormat="1" applyFont="1" applyBorder="1" applyAlignment="1">
      <alignment vertical="center"/>
    </xf>
    <xf numFmtId="167" fontId="18" fillId="0" borderId="18" xfId="2" applyNumberFormat="1" applyFont="1" applyBorder="1" applyAlignment="1">
      <alignment vertical="center"/>
    </xf>
    <xf numFmtId="167" fontId="8" fillId="0" borderId="26" xfId="0" applyNumberFormat="1" applyFont="1" applyBorder="1" applyAlignment="1">
      <alignment vertical="center"/>
    </xf>
    <xf numFmtId="167" fontId="8" fillId="0" borderId="26" xfId="0" applyNumberFormat="1" applyFont="1" applyBorder="1" applyAlignment="1">
      <alignment horizontal="left" vertical="center" wrapText="1"/>
    </xf>
    <xf numFmtId="9" fontId="8" fillId="0" borderId="24" xfId="5" applyFont="1" applyBorder="1" applyAlignment="1">
      <alignment horizontal="center" vertical="center"/>
    </xf>
    <xf numFmtId="9" fontId="18" fillId="0" borderId="24" xfId="5" applyFont="1" applyBorder="1" applyAlignment="1">
      <alignment horizontal="center" vertical="center"/>
    </xf>
    <xf numFmtId="9" fontId="8" fillId="0" borderId="27" xfId="5" applyFont="1" applyBorder="1" applyAlignment="1">
      <alignment horizontal="center" vertical="center"/>
    </xf>
    <xf numFmtId="0" fontId="3" fillId="0" borderId="16" xfId="0" applyFont="1" applyBorder="1" applyAlignment="1">
      <alignment horizontal="left" vertical="center" wrapText="1"/>
    </xf>
    <xf numFmtId="0" fontId="8" fillId="0" borderId="16" xfId="0" applyFont="1" applyBorder="1"/>
    <xf numFmtId="0" fontId="8" fillId="0" borderId="15" xfId="0" applyFont="1" applyBorder="1"/>
    <xf numFmtId="0" fontId="8" fillId="0" borderId="7" xfId="0" applyFont="1" applyBorder="1"/>
    <xf numFmtId="0" fontId="8" fillId="0" borderId="1" xfId="0" applyFont="1" applyBorder="1"/>
    <xf numFmtId="41" fontId="8" fillId="0" borderId="1" xfId="0" applyNumberFormat="1" applyFont="1" applyBorder="1"/>
    <xf numFmtId="0" fontId="8" fillId="0" borderId="8" xfId="0" applyFont="1" applyBorder="1"/>
    <xf numFmtId="168" fontId="8" fillId="0" borderId="22" xfId="2" applyNumberFormat="1" applyFont="1" applyBorder="1" applyAlignment="1">
      <alignment vertical="center"/>
    </xf>
    <xf numFmtId="168" fontId="8" fillId="0" borderId="24" xfId="2" applyNumberFormat="1" applyFont="1" applyBorder="1" applyAlignment="1">
      <alignment vertical="center"/>
    </xf>
    <xf numFmtId="0" fontId="3" fillId="0" borderId="18" xfId="0" applyFont="1" applyBorder="1" applyAlignment="1">
      <alignment vertical="center"/>
    </xf>
    <xf numFmtId="169" fontId="3" fillId="0" borderId="18" xfId="1" applyNumberFormat="1" applyFont="1" applyBorder="1" applyAlignment="1">
      <alignment vertical="center"/>
    </xf>
    <xf numFmtId="0" fontId="3" fillId="0" borderId="20" xfId="0" applyFont="1" applyBorder="1" applyAlignment="1">
      <alignment wrapText="1"/>
    </xf>
    <xf numFmtId="0" fontId="3" fillId="0" borderId="21" xfId="0" applyFont="1" applyBorder="1" applyAlignment="1">
      <alignment horizontal="center"/>
    </xf>
    <xf numFmtId="9" fontId="3" fillId="0" borderId="21" xfId="0" applyNumberFormat="1" applyFont="1" applyBorder="1" applyAlignment="1">
      <alignment horizontal="center"/>
    </xf>
    <xf numFmtId="0" fontId="3" fillId="0" borderId="25" xfId="0" applyFont="1" applyBorder="1" applyAlignment="1">
      <alignment wrapText="1"/>
    </xf>
    <xf numFmtId="0" fontId="3" fillId="0" borderId="26" xfId="0" applyFont="1" applyBorder="1" applyAlignment="1">
      <alignment horizontal="center"/>
    </xf>
    <xf numFmtId="165" fontId="3" fillId="0" borderId="26" xfId="0" applyNumberFormat="1" applyFont="1" applyBorder="1" applyAlignment="1">
      <alignment horizontal="center"/>
    </xf>
    <xf numFmtId="0" fontId="3" fillId="0" borderId="26" xfId="0" applyFont="1" applyBorder="1" applyAlignment="1">
      <alignment horizontal="left"/>
    </xf>
    <xf numFmtId="0" fontId="3" fillId="0" borderId="27" xfId="0" applyFont="1" applyBorder="1"/>
    <xf numFmtId="0" fontId="3" fillId="0" borderId="23" xfId="0" applyFont="1" applyBorder="1" applyAlignment="1">
      <alignment horizontal="center" vertical="center"/>
    </xf>
    <xf numFmtId="169" fontId="3" fillId="0" borderId="18" xfId="2" applyNumberFormat="1" applyFont="1" applyBorder="1" applyAlignment="1">
      <alignment vertical="center"/>
    </xf>
    <xf numFmtId="169" fontId="3" fillId="0" borderId="18" xfId="0" applyNumberFormat="1"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169" fontId="3" fillId="0" borderId="26" xfId="1" applyNumberFormat="1" applyFont="1" applyBorder="1" applyAlignment="1">
      <alignment vertical="center"/>
    </xf>
    <xf numFmtId="169" fontId="3" fillId="0" borderId="26" xfId="2" applyNumberFormat="1" applyFont="1" applyBorder="1" applyAlignment="1">
      <alignment vertical="center"/>
    </xf>
    <xf numFmtId="169" fontId="3" fillId="0" borderId="26" xfId="0" applyNumberFormat="1" applyFont="1" applyBorder="1" applyAlignment="1">
      <alignment vertical="center"/>
    </xf>
    <xf numFmtId="0" fontId="3" fillId="0" borderId="27" xfId="0" applyFont="1" applyBorder="1" applyAlignment="1">
      <alignment horizontal="center" vertical="center"/>
    </xf>
    <xf numFmtId="164" fontId="3" fillId="0" borderId="1" xfId="2" applyNumberFormat="1" applyFont="1" applyBorder="1"/>
    <xf numFmtId="164" fontId="3" fillId="0" borderId="0" xfId="0" applyNumberFormat="1" applyFont="1"/>
    <xf numFmtId="164" fontId="3" fillId="0" borderId="0" xfId="2" applyNumberFormat="1" applyFont="1" applyBorder="1" applyAlignment="1">
      <alignment vertical="center"/>
    </xf>
    <xf numFmtId="167" fontId="3" fillId="0" borderId="18" xfId="2" applyNumberFormat="1" applyFont="1" applyBorder="1" applyAlignment="1">
      <alignment vertical="center"/>
    </xf>
    <xf numFmtId="167" fontId="3" fillId="0" borderId="33" xfId="2" applyNumberFormat="1" applyFont="1" applyBorder="1" applyAlignment="1">
      <alignment vertical="center"/>
    </xf>
    <xf numFmtId="167" fontId="21" fillId="0" borderId="18" xfId="2" applyNumberFormat="1" applyFont="1" applyBorder="1" applyAlignment="1">
      <alignment vertical="center"/>
    </xf>
    <xf numFmtId="167" fontId="21" fillId="0" borderId="33" xfId="2" applyNumberFormat="1" applyFont="1" applyBorder="1" applyAlignment="1">
      <alignment vertical="center"/>
    </xf>
    <xf numFmtId="0" fontId="3" fillId="0" borderId="15" xfId="0" applyFont="1" applyBorder="1"/>
    <xf numFmtId="0" fontId="3" fillId="0" borderId="16" xfId="0" applyFont="1" applyBorder="1"/>
    <xf numFmtId="0" fontId="3" fillId="0" borderId="15" xfId="0" applyFont="1" applyBorder="1" applyAlignment="1">
      <alignment vertical="center"/>
    </xf>
    <xf numFmtId="0" fontId="3" fillId="0" borderId="16" xfId="0" applyFont="1" applyBorder="1" applyAlignment="1">
      <alignment vertical="center"/>
    </xf>
    <xf numFmtId="169" fontId="3" fillId="0" borderId="0" xfId="0" applyNumberFormat="1" applyFont="1" applyAlignment="1">
      <alignment vertical="center"/>
    </xf>
    <xf numFmtId="0" fontId="3" fillId="0" borderId="0" xfId="0" applyFont="1" applyAlignment="1">
      <alignment vertical="center"/>
    </xf>
    <xf numFmtId="0" fontId="3" fillId="0" borderId="15" xfId="0" applyFont="1" applyBorder="1" applyAlignment="1">
      <alignment horizontal="center"/>
    </xf>
    <xf numFmtId="0" fontId="19" fillId="0" borderId="0" xfId="0" applyFont="1" applyAlignment="1">
      <alignment horizontal="center"/>
    </xf>
    <xf numFmtId="0" fontId="8" fillId="0" borderId="15" xfId="0" applyFont="1" applyBorder="1" applyAlignment="1">
      <alignment vertical="center"/>
    </xf>
    <xf numFmtId="0" fontId="20" fillId="0" borderId="0" xfId="0" applyFont="1" applyAlignment="1">
      <alignment horizontal="center" vertical="center"/>
    </xf>
    <xf numFmtId="0" fontId="19" fillId="0" borderId="0" xfId="0" applyFont="1" applyAlignment="1">
      <alignment horizontal="center" vertical="center" wrapText="1"/>
    </xf>
    <xf numFmtId="41" fontId="3" fillId="0" borderId="0" xfId="2" applyFont="1" applyBorder="1"/>
    <xf numFmtId="0" fontId="3" fillId="0" borderId="7" xfId="0" applyFont="1" applyBorder="1"/>
    <xf numFmtId="0" fontId="3" fillId="0" borderId="8" xfId="0" applyFont="1" applyBorder="1"/>
    <xf numFmtId="0" fontId="13" fillId="4" borderId="7" xfId="6" applyFont="1" applyFill="1" applyBorder="1" applyAlignment="1">
      <alignment vertical="center"/>
    </xf>
    <xf numFmtId="0" fontId="13" fillId="4" borderId="1" xfId="6" applyFont="1" applyFill="1" applyBorder="1" applyAlignment="1">
      <alignment vertical="center"/>
    </xf>
    <xf numFmtId="0" fontId="16" fillId="4" borderId="1" xfId="6" applyFont="1" applyFill="1" applyBorder="1" applyAlignment="1">
      <alignment vertical="center"/>
    </xf>
    <xf numFmtId="0" fontId="15" fillId="4" borderId="1" xfId="6" applyFont="1" applyFill="1" applyBorder="1" applyAlignment="1">
      <alignment vertical="center"/>
    </xf>
    <xf numFmtId="0" fontId="13" fillId="4" borderId="1" xfId="6" applyFont="1" applyFill="1" applyBorder="1" applyAlignment="1">
      <alignment horizontal="left" vertical="center"/>
    </xf>
    <xf numFmtId="14" fontId="15" fillId="4" borderId="1" xfId="6" applyNumberFormat="1" applyFont="1" applyFill="1" applyBorder="1" applyAlignment="1">
      <alignment horizontal="center" vertical="center"/>
    </xf>
    <xf numFmtId="166" fontId="13" fillId="4" borderId="1" xfId="7" applyFont="1" applyFill="1" applyBorder="1" applyAlignment="1">
      <alignment vertical="center"/>
    </xf>
    <xf numFmtId="166" fontId="23" fillId="4" borderId="8" xfId="7" applyFont="1" applyFill="1" applyBorder="1" applyAlignment="1">
      <alignment horizontal="center" vertical="center"/>
    </xf>
    <xf numFmtId="0" fontId="14" fillId="0" borderId="10" xfId="6" applyFont="1" applyBorder="1" applyAlignment="1">
      <alignment vertical="center"/>
    </xf>
    <xf numFmtId="0" fontId="15" fillId="4" borderId="34" xfId="6" applyFont="1" applyFill="1" applyBorder="1" applyAlignment="1">
      <alignment vertical="center"/>
    </xf>
    <xf numFmtId="0" fontId="13" fillId="4" borderId="10" xfId="6" applyFont="1" applyFill="1" applyBorder="1" applyAlignment="1">
      <alignment horizontal="left" vertical="center"/>
    </xf>
    <xf numFmtId="0" fontId="6" fillId="0" borderId="10" xfId="6" applyFont="1" applyBorder="1" applyAlignment="1">
      <alignment vertical="center"/>
    </xf>
    <xf numFmtId="0" fontId="6" fillId="0" borderId="11" xfId="6" applyFont="1" applyBorder="1" applyAlignment="1">
      <alignment vertical="center"/>
    </xf>
    <xf numFmtId="9" fontId="8" fillId="0" borderId="0" xfId="5" applyFont="1" applyBorder="1" applyAlignment="1">
      <alignment horizontal="center" vertical="center"/>
    </xf>
    <xf numFmtId="9" fontId="18" fillId="0" borderId="0" xfId="5" applyFont="1" applyBorder="1" applyAlignment="1">
      <alignment horizontal="center" vertical="center"/>
    </xf>
    <xf numFmtId="168" fontId="8" fillId="0" borderId="0" xfId="2" applyNumberFormat="1" applyFont="1" applyBorder="1" applyAlignment="1">
      <alignment vertical="center"/>
    </xf>
    <xf numFmtId="0" fontId="9" fillId="2" borderId="0" xfId="0" applyFont="1" applyFill="1" applyAlignment="1">
      <alignment horizontal="center" vertical="center"/>
    </xf>
    <xf numFmtId="168" fontId="18" fillId="0" borderId="24" xfId="2" applyNumberFormat="1" applyFont="1" applyBorder="1" applyAlignment="1">
      <alignment vertical="center"/>
    </xf>
    <xf numFmtId="168" fontId="18" fillId="0" borderId="27" xfId="2" applyNumberFormat="1" applyFont="1" applyBorder="1" applyAlignment="1">
      <alignment vertical="center"/>
    </xf>
    <xf numFmtId="0" fontId="22" fillId="4" borderId="8" xfId="6" applyFont="1" applyFill="1" applyBorder="1" applyAlignment="1">
      <alignment horizontal="center" vertical="center"/>
    </xf>
    <xf numFmtId="0" fontId="13" fillId="4" borderId="17" xfId="6" applyFont="1" applyFill="1" applyBorder="1" applyAlignment="1">
      <alignment horizontal="left" vertical="center"/>
    </xf>
    <xf numFmtId="169" fontId="4" fillId="0" borderId="13" xfId="0" applyNumberFormat="1" applyFont="1" applyBorder="1" applyAlignment="1">
      <alignment vertical="center"/>
    </xf>
    <xf numFmtId="169" fontId="4" fillId="0" borderId="14" xfId="0" applyNumberFormat="1" applyFont="1" applyBorder="1" applyAlignment="1">
      <alignment vertical="center"/>
    </xf>
    <xf numFmtId="169" fontId="4" fillId="5" borderId="12" xfId="0" applyNumberFormat="1" applyFont="1" applyFill="1" applyBorder="1" applyAlignment="1">
      <alignment horizontal="center" vertical="center"/>
    </xf>
    <xf numFmtId="166" fontId="13" fillId="4" borderId="1" xfId="7" applyFont="1" applyFill="1" applyBorder="1" applyAlignment="1">
      <alignment horizontal="right" vertical="center"/>
    </xf>
    <xf numFmtId="0" fontId="3" fillId="3" borderId="23" xfId="0" applyFont="1" applyFill="1" applyBorder="1" applyAlignment="1">
      <alignment horizontal="left" vertical="center"/>
    </xf>
    <xf numFmtId="0" fontId="3" fillId="3" borderId="18" xfId="0" applyFont="1" applyFill="1" applyBorder="1" applyAlignment="1">
      <alignment horizontal="left" vertical="center"/>
    </xf>
    <xf numFmtId="0" fontId="24" fillId="0" borderId="0" xfId="0" applyFont="1" applyAlignment="1">
      <alignment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14" fontId="25" fillId="0" borderId="4" xfId="0" applyNumberFormat="1" applyFont="1" applyBorder="1" applyAlignment="1">
      <alignment horizontal="center" vertical="center" wrapText="1"/>
    </xf>
    <xf numFmtId="14" fontId="25" fillId="0" borderId="0" xfId="0" applyNumberFormat="1" applyFont="1" applyAlignment="1">
      <alignment horizontal="center" vertical="center" wrapText="1"/>
    </xf>
    <xf numFmtId="0" fontId="26" fillId="0" borderId="3" xfId="0" applyFont="1" applyBorder="1" applyAlignment="1">
      <alignment horizontal="center" vertical="center" wrapText="1"/>
    </xf>
    <xf numFmtId="14" fontId="26" fillId="0" borderId="3" xfId="0" applyNumberFormat="1" applyFont="1" applyBorder="1" applyAlignment="1">
      <alignment horizontal="center" vertical="center" wrapText="1"/>
    </xf>
    <xf numFmtId="0" fontId="26" fillId="0" borderId="3" xfId="0" applyFont="1" applyBorder="1" applyAlignment="1">
      <alignment horizontal="right" vertical="center" wrapText="1"/>
    </xf>
    <xf numFmtId="0" fontId="7" fillId="6" borderId="21" xfId="0" applyFont="1" applyFill="1" applyBorder="1" applyAlignment="1">
      <alignment horizontal="center" vertical="center" wrapText="1"/>
    </xf>
    <xf numFmtId="0" fontId="7" fillId="6" borderId="21" xfId="0" applyFont="1" applyFill="1" applyBorder="1" applyAlignment="1">
      <alignment horizontal="left" vertical="center" wrapText="1"/>
    </xf>
    <xf numFmtId="0" fontId="7" fillId="6" borderId="22"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0" xfId="0" applyFont="1" applyFill="1" applyAlignment="1">
      <alignment horizontal="center" vertical="center"/>
    </xf>
    <xf numFmtId="0" fontId="7" fillId="6" borderId="0" xfId="0" applyFont="1" applyFill="1" applyAlignment="1">
      <alignment horizontal="center" vertical="center" wrapText="1"/>
    </xf>
    <xf numFmtId="0" fontId="25" fillId="0" borderId="37" xfId="0" applyFont="1" applyBorder="1" applyAlignment="1">
      <alignment vertical="center" wrapText="1"/>
    </xf>
    <xf numFmtId="0" fontId="11" fillId="2" borderId="0" xfId="0" applyFont="1" applyFill="1" applyAlignment="1">
      <alignment vertical="center"/>
    </xf>
    <xf numFmtId="0" fontId="26" fillId="0" borderId="38" xfId="0" applyFont="1" applyBorder="1" applyAlignment="1">
      <alignment horizontal="center" vertical="center" wrapText="1"/>
    </xf>
    <xf numFmtId="14" fontId="26" fillId="0" borderId="38" xfId="0" applyNumberFormat="1" applyFont="1" applyBorder="1" applyAlignment="1">
      <alignment horizontal="center" vertical="center" wrapText="1"/>
    </xf>
    <xf numFmtId="0" fontId="25" fillId="0" borderId="4" xfId="0" applyFont="1" applyBorder="1" applyAlignment="1">
      <alignment horizontal="right" vertical="center" wrapText="1"/>
    </xf>
    <xf numFmtId="0" fontId="8" fillId="3" borderId="15" xfId="0" applyFont="1" applyFill="1" applyBorder="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left" vertical="center"/>
    </xf>
    <xf numFmtId="0" fontId="8" fillId="3" borderId="15"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28" xfId="0" applyFont="1" applyFill="1" applyBorder="1" applyAlignment="1">
      <alignment horizontal="left" vertical="center" indent="1"/>
    </xf>
    <xf numFmtId="0" fontId="24" fillId="0" borderId="3" xfId="0" applyFont="1" applyBorder="1" applyAlignment="1">
      <alignment horizontal="center" vertical="center" wrapText="1"/>
    </xf>
    <xf numFmtId="0" fontId="8" fillId="3" borderId="7" xfId="0" applyFont="1" applyFill="1" applyBorder="1" applyAlignment="1">
      <alignment horizontal="left" vertical="center"/>
    </xf>
    <xf numFmtId="0" fontId="8" fillId="3" borderId="1" xfId="0" applyFont="1" applyFill="1" applyBorder="1" applyAlignment="1">
      <alignment horizontal="left" vertical="center"/>
    </xf>
    <xf numFmtId="0" fontId="8" fillId="3" borderId="30" xfId="0" applyFont="1" applyFill="1" applyBorder="1" applyAlignment="1">
      <alignment horizontal="left" vertic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8" fillId="3" borderId="5" xfId="0" applyFont="1" applyFill="1" applyBorder="1" applyAlignment="1">
      <alignment horizontal="left" vertical="center"/>
    </xf>
    <xf numFmtId="0" fontId="8" fillId="3" borderId="2" xfId="0" applyFont="1" applyFill="1" applyBorder="1" applyAlignment="1">
      <alignment horizontal="left" vertical="center"/>
    </xf>
    <xf numFmtId="0" fontId="8" fillId="3" borderId="29" xfId="0" applyFont="1" applyFill="1" applyBorder="1" applyAlignment="1">
      <alignment horizontal="left" vertical="center"/>
    </xf>
    <xf numFmtId="0" fontId="14" fillId="0" borderId="10" xfId="6" applyFont="1" applyBorder="1" applyAlignment="1">
      <alignment horizontal="center" vertical="center"/>
    </xf>
    <xf numFmtId="0" fontId="14" fillId="0" borderId="11" xfId="6" applyFont="1" applyBorder="1" applyAlignment="1">
      <alignment horizontal="center" vertical="center"/>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7" fillId="6" borderId="15" xfId="0" applyFont="1" applyFill="1" applyBorder="1" applyAlignment="1">
      <alignment horizontal="center" vertical="center"/>
    </xf>
    <xf numFmtId="0" fontId="7" fillId="6" borderId="0" xfId="0" applyFont="1" applyFill="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31" xfId="0" applyFont="1" applyBorder="1" applyAlignment="1">
      <alignment horizontal="left"/>
    </xf>
    <xf numFmtId="0" fontId="3" fillId="0" borderId="32" xfId="0" applyFont="1" applyBorder="1" applyAlignment="1">
      <alignment horizontal="left"/>
    </xf>
  </cellXfs>
  <cellStyles count="8">
    <cellStyle name="Millares" xfId="1" builtinId="3"/>
    <cellStyle name="Millares [0]" xfId="2" builtinId="6"/>
    <cellStyle name="Millares [0] 2" xfId="4" xr:uid="{00000000-0005-0000-0000-000003000000}"/>
    <cellStyle name="Millares 2 3" xfId="7" xr:uid="{00000000-0005-0000-0000-000004000000}"/>
    <cellStyle name="Normal" xfId="0" builtinId="0"/>
    <cellStyle name="Normal 2" xfId="6" xr:uid="{00000000-0005-0000-0000-000006000000}"/>
    <cellStyle name="Normal 5" xfId="3" xr:uid="{00000000-0005-0000-0000-000007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ropbox\Dropbox\Tatiana%20Forero\Templates%2009-12-2019\Finale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08"/>
  <sheetViews>
    <sheetView showGridLines="0" workbookViewId="0">
      <selection activeCell="I3" sqref="I3"/>
    </sheetView>
  </sheetViews>
  <sheetFormatPr baseColWidth="10" defaultColWidth="0" defaultRowHeight="14.25" x14ac:dyDescent="0.2"/>
  <cols>
    <col min="1" max="1" width="2.7109375" style="1" customWidth="1"/>
    <col min="2" max="3" width="17.42578125" style="1" customWidth="1"/>
    <col min="4" max="7" width="15.42578125" style="1" customWidth="1"/>
    <col min="8" max="8" width="17.7109375" style="1" customWidth="1"/>
    <col min="9" max="9" width="17.85546875" style="1" customWidth="1"/>
    <col min="10" max="10" width="11.42578125" style="1" customWidth="1"/>
    <col min="11" max="23" width="0" style="1" hidden="1" customWidth="1"/>
    <col min="24" max="16383" width="11.42578125" style="1" hidden="1"/>
    <col min="16384" max="16384" width="14" style="1" customWidth="1"/>
  </cols>
  <sheetData>
    <row r="1" spans="1:22" s="107" customFormat="1" ht="27.75" customHeight="1" x14ac:dyDescent="0.25">
      <c r="B1" s="134" t="s">
        <v>47</v>
      </c>
      <c r="C1" s="134"/>
      <c r="D1" s="134"/>
      <c r="E1" s="134"/>
      <c r="F1" s="134"/>
      <c r="G1" s="134"/>
      <c r="H1" s="114" t="s">
        <v>72</v>
      </c>
      <c r="I1" s="112" t="s">
        <v>76</v>
      </c>
      <c r="K1" s="108" t="s">
        <v>73</v>
      </c>
      <c r="L1" s="109"/>
    </row>
    <row r="2" spans="1:22" s="107" customFormat="1" ht="27.75" customHeight="1" x14ac:dyDescent="0.25">
      <c r="B2" s="134"/>
      <c r="C2" s="134"/>
      <c r="D2" s="134"/>
      <c r="E2" s="134"/>
      <c r="F2" s="134"/>
      <c r="G2" s="134"/>
      <c r="H2" s="114" t="s">
        <v>74</v>
      </c>
      <c r="I2" s="112">
        <v>1</v>
      </c>
      <c r="K2" s="108">
        <v>1</v>
      </c>
      <c r="L2" s="109"/>
    </row>
    <row r="3" spans="1:22" s="107" customFormat="1" ht="27.75" customHeight="1" x14ac:dyDescent="0.25">
      <c r="B3" s="134"/>
      <c r="C3" s="134"/>
      <c r="D3" s="134"/>
      <c r="E3" s="134"/>
      <c r="F3" s="134"/>
      <c r="G3" s="134"/>
      <c r="H3" s="114" t="s">
        <v>75</v>
      </c>
      <c r="I3" s="113">
        <v>44573</v>
      </c>
      <c r="K3" s="110">
        <v>43837</v>
      </c>
      <c r="L3" s="111"/>
    </row>
    <row r="4" spans="1:22" s="3" customFormat="1" ht="15" thickBot="1" x14ac:dyDescent="0.25">
      <c r="A4" s="6"/>
      <c r="B4" s="6"/>
      <c r="C4" s="6"/>
      <c r="D4" s="6"/>
      <c r="E4" s="6"/>
      <c r="F4" s="6"/>
      <c r="G4" s="6"/>
      <c r="H4" s="6"/>
      <c r="I4" s="6"/>
      <c r="J4" s="6"/>
      <c r="K4" s="6"/>
    </row>
    <row r="5" spans="1:22" s="8" customFormat="1" ht="18" customHeight="1" thickBot="1" x14ac:dyDescent="0.3">
      <c r="A5" s="7"/>
      <c r="B5" s="12" t="s">
        <v>48</v>
      </c>
      <c r="C5" s="13"/>
      <c r="D5" s="88"/>
      <c r="E5" s="89"/>
      <c r="F5" s="90" t="s">
        <v>49</v>
      </c>
      <c r="G5" s="91"/>
      <c r="H5" s="88" t="s">
        <v>50</v>
      </c>
      <c r="I5" s="92"/>
      <c r="J5" s="9"/>
      <c r="K5" s="9"/>
      <c r="L5" s="7"/>
      <c r="M5" s="5"/>
      <c r="N5" s="5"/>
      <c r="O5" s="7"/>
      <c r="P5" s="7"/>
      <c r="Q5" s="10"/>
      <c r="R5" s="11"/>
      <c r="S5" s="11"/>
      <c r="T5" s="7"/>
      <c r="U5" s="7"/>
      <c r="V5" s="7"/>
    </row>
    <row r="6" spans="1:22" s="17" customFormat="1" ht="18" customHeight="1" thickBot="1" x14ac:dyDescent="0.3">
      <c r="A6" s="7"/>
      <c r="B6" s="80" t="s">
        <v>51</v>
      </c>
      <c r="C6" s="81"/>
      <c r="D6" s="82" t="s">
        <v>52</v>
      </c>
      <c r="E6" s="83" t="s">
        <v>0</v>
      </c>
      <c r="F6" s="84" t="s">
        <v>46</v>
      </c>
      <c r="G6" s="85" t="s">
        <v>53</v>
      </c>
      <c r="H6" s="86" t="s">
        <v>54</v>
      </c>
      <c r="I6" s="87" t="s">
        <v>69</v>
      </c>
      <c r="J6" s="7"/>
      <c r="K6" s="15"/>
      <c r="L6" s="15"/>
      <c r="M6" s="5"/>
      <c r="N6" s="5"/>
      <c r="O6" s="16"/>
      <c r="P6" s="10"/>
      <c r="Q6" s="10"/>
      <c r="R6" s="7"/>
      <c r="S6" s="7"/>
      <c r="T6" s="7"/>
    </row>
    <row r="7" spans="1:22" ht="21" thickBot="1" x14ac:dyDescent="0.25">
      <c r="A7" s="6"/>
      <c r="B7" s="6"/>
      <c r="C7" s="6"/>
      <c r="D7" s="6"/>
      <c r="E7" s="6"/>
      <c r="F7" s="6"/>
      <c r="G7" s="6"/>
      <c r="H7" s="6"/>
      <c r="I7" s="6"/>
      <c r="J7" s="6"/>
      <c r="K7" s="6"/>
      <c r="L7" s="6"/>
      <c r="M7" s="6"/>
      <c r="N7" s="5"/>
      <c r="O7" s="16"/>
      <c r="P7" s="10"/>
      <c r="Q7" s="10"/>
      <c r="R7" s="7"/>
      <c r="S7" s="7"/>
      <c r="T7" s="7"/>
    </row>
    <row r="8" spans="1:22" s="6" customFormat="1" ht="22.5" customHeight="1" thickBot="1" x14ac:dyDescent="0.25">
      <c r="B8" s="138" t="s">
        <v>63</v>
      </c>
      <c r="C8" s="139"/>
      <c r="D8" s="139"/>
      <c r="E8" s="139"/>
      <c r="F8" s="139"/>
      <c r="G8" s="139"/>
      <c r="H8" s="139"/>
      <c r="I8" s="140"/>
      <c r="J8" s="18"/>
      <c r="K8" s="18"/>
      <c r="L8" s="19"/>
      <c r="M8" s="18"/>
      <c r="N8" s="5"/>
      <c r="O8" s="16"/>
      <c r="P8" s="10"/>
      <c r="Q8" s="10"/>
      <c r="R8" s="7"/>
      <c r="S8" s="7"/>
      <c r="T8" s="7"/>
    </row>
    <row r="9" spans="1:22" ht="6" customHeight="1" x14ac:dyDescent="0.2">
      <c r="A9" s="6"/>
      <c r="B9" s="20"/>
      <c r="C9" s="6"/>
      <c r="D9" s="6"/>
      <c r="E9" s="6"/>
      <c r="F9" s="6"/>
      <c r="G9" s="6"/>
      <c r="H9" s="6"/>
      <c r="I9" s="21"/>
      <c r="J9" s="6"/>
      <c r="K9" s="6"/>
      <c r="L9" s="6"/>
      <c r="M9" s="6"/>
      <c r="N9" s="5"/>
      <c r="O9" s="16"/>
      <c r="P9" s="10"/>
      <c r="Q9" s="10"/>
      <c r="R9" s="7"/>
      <c r="S9" s="7"/>
      <c r="T9" s="7"/>
    </row>
    <row r="10" spans="1:22" ht="30.75" customHeight="1" x14ac:dyDescent="0.2">
      <c r="A10" s="6"/>
      <c r="B10" s="141" t="s">
        <v>14</v>
      </c>
      <c r="C10" s="142"/>
      <c r="D10" s="142"/>
      <c r="E10" s="142"/>
      <c r="F10" s="142"/>
      <c r="G10" s="142"/>
      <c r="H10" s="142"/>
      <c r="I10" s="143"/>
      <c r="J10" s="6"/>
      <c r="K10" s="6"/>
      <c r="L10" s="6"/>
      <c r="M10" s="6"/>
      <c r="N10" s="5"/>
      <c r="O10" s="16"/>
      <c r="P10" s="10"/>
      <c r="Q10" s="10"/>
      <c r="R10" s="7"/>
      <c r="S10" s="7"/>
      <c r="T10" s="7"/>
    </row>
    <row r="11" spans="1:22" s="3" customFormat="1" ht="22.5" customHeight="1" x14ac:dyDescent="0.2">
      <c r="B11" s="144" t="s">
        <v>55</v>
      </c>
      <c r="C11" s="145"/>
      <c r="D11" s="145"/>
      <c r="E11" s="145"/>
      <c r="F11" s="145"/>
      <c r="G11" s="145"/>
      <c r="H11" s="145"/>
      <c r="I11" s="146"/>
    </row>
    <row r="12" spans="1:22" s="3" customFormat="1" ht="35.25" customHeight="1" x14ac:dyDescent="0.2">
      <c r="B12" s="144"/>
      <c r="C12" s="145"/>
      <c r="D12" s="145"/>
      <c r="E12" s="145"/>
      <c r="F12" s="145"/>
      <c r="G12" s="145"/>
      <c r="H12" s="145"/>
      <c r="I12" s="146"/>
    </row>
    <row r="13" spans="1:22" s="3" customFormat="1" ht="30.75" customHeight="1" x14ac:dyDescent="0.2">
      <c r="B13" s="144" t="s">
        <v>56</v>
      </c>
      <c r="C13" s="145"/>
      <c r="D13" s="145"/>
      <c r="E13" s="145"/>
      <c r="F13" s="145"/>
      <c r="G13" s="145"/>
      <c r="H13" s="145"/>
      <c r="I13" s="146"/>
    </row>
    <row r="14" spans="1:22" s="22" customFormat="1" ht="63" customHeight="1" thickBot="1" x14ac:dyDescent="0.3">
      <c r="B14" s="141" t="s">
        <v>57</v>
      </c>
      <c r="C14" s="142"/>
      <c r="D14" s="142"/>
      <c r="E14" s="142"/>
      <c r="F14" s="142"/>
      <c r="G14" s="142"/>
      <c r="H14" s="142"/>
      <c r="I14" s="143"/>
    </row>
    <row r="15" spans="1:22" s="22" customFormat="1" ht="16.5" customHeight="1" x14ac:dyDescent="0.25">
      <c r="B15" s="147" t="s">
        <v>21</v>
      </c>
      <c r="C15" s="148"/>
      <c r="D15" s="115" t="s">
        <v>58</v>
      </c>
      <c r="E15" s="115" t="s">
        <v>59</v>
      </c>
      <c r="F15" s="116" t="s">
        <v>27</v>
      </c>
      <c r="G15" s="117" t="s">
        <v>28</v>
      </c>
      <c r="H15" s="96"/>
      <c r="I15" s="31"/>
    </row>
    <row r="16" spans="1:22" s="22" customFormat="1" ht="15" customHeight="1" x14ac:dyDescent="0.25">
      <c r="B16" s="149" t="s">
        <v>22</v>
      </c>
      <c r="C16" s="150"/>
      <c r="D16" s="23">
        <f>G32</f>
        <v>-6308.84</v>
      </c>
      <c r="E16" s="24">
        <v>346253</v>
      </c>
      <c r="F16" s="24">
        <f>D16-E16</f>
        <v>-352561.84</v>
      </c>
      <c r="G16" s="28">
        <f>F16/E16</f>
        <v>-1.0182203186687191</v>
      </c>
      <c r="H16" s="93"/>
      <c r="I16" s="31"/>
    </row>
    <row r="17" spans="2:9" s="3" customFormat="1" ht="15" customHeight="1" x14ac:dyDescent="0.2">
      <c r="B17" s="149" t="s">
        <v>8</v>
      </c>
      <c r="C17" s="150"/>
      <c r="D17" s="25">
        <f>'Impuesto diferido'!E51</f>
        <v>-5034.84</v>
      </c>
      <c r="E17" s="25">
        <v>-4700</v>
      </c>
      <c r="F17" s="25">
        <f>D17-E17</f>
        <v>-334.84000000000015</v>
      </c>
      <c r="G17" s="28">
        <f>F17/E17</f>
        <v>7.1242553191489394E-2</v>
      </c>
      <c r="H17" s="93"/>
      <c r="I17" s="32"/>
    </row>
    <row r="18" spans="2:9" s="3" customFormat="1" ht="15" customHeight="1" x14ac:dyDescent="0.2">
      <c r="B18" s="149" t="s">
        <v>23</v>
      </c>
      <c r="C18" s="150"/>
      <c r="D18" s="25">
        <v>-1274</v>
      </c>
      <c r="E18" s="23">
        <v>6341</v>
      </c>
      <c r="F18" s="25">
        <f>D18-E18</f>
        <v>-7615</v>
      </c>
      <c r="G18" s="29">
        <f>F18/E18</f>
        <v>-1.2009146822267782</v>
      </c>
      <c r="H18" s="94"/>
      <c r="I18" s="32"/>
    </row>
    <row r="19" spans="2:9" s="3" customFormat="1" ht="15" customHeight="1" thickBot="1" x14ac:dyDescent="0.25">
      <c r="B19" s="151" t="s">
        <v>37</v>
      </c>
      <c r="C19" s="152"/>
      <c r="D19" s="26">
        <f>SUM(D16:D18)</f>
        <v>-12617.68</v>
      </c>
      <c r="E19" s="26">
        <f>SUM(E16:E18)</f>
        <v>347894</v>
      </c>
      <c r="F19" s="27">
        <f>D19-E19</f>
        <v>-360511.68</v>
      </c>
      <c r="G19" s="30">
        <f>F19/E19</f>
        <v>-1.03626874852685</v>
      </c>
      <c r="H19" s="93"/>
      <c r="I19" s="32"/>
    </row>
    <row r="20" spans="2:9" s="3" customFormat="1" ht="12.75" x14ac:dyDescent="0.2">
      <c r="B20" s="33"/>
      <c r="I20" s="32"/>
    </row>
    <row r="21" spans="2:9" s="3" customFormat="1" ht="13.5" thickBot="1" x14ac:dyDescent="0.25">
      <c r="B21" s="33"/>
      <c r="I21" s="32"/>
    </row>
    <row r="22" spans="2:9" s="3" customFormat="1" ht="18.75" customHeight="1" x14ac:dyDescent="0.2">
      <c r="B22" s="153" t="s">
        <v>13</v>
      </c>
      <c r="C22" s="154"/>
      <c r="D22" s="154"/>
      <c r="E22" s="154"/>
      <c r="F22" s="155"/>
      <c r="G22" s="38">
        <v>1335879</v>
      </c>
      <c r="H22" s="95"/>
      <c r="I22" s="32"/>
    </row>
    <row r="23" spans="2:9" s="3" customFormat="1" ht="18.75" customHeight="1" x14ac:dyDescent="0.2">
      <c r="B23" s="128" t="s">
        <v>17</v>
      </c>
      <c r="C23" s="129"/>
      <c r="D23" s="129"/>
      <c r="E23" s="129"/>
      <c r="F23" s="130"/>
      <c r="G23" s="39">
        <f>G22*33%</f>
        <v>440840.07</v>
      </c>
      <c r="H23" s="95"/>
      <c r="I23" s="32"/>
    </row>
    <row r="24" spans="2:9" s="3" customFormat="1" ht="18.75" customHeight="1" x14ac:dyDescent="0.2">
      <c r="B24" s="128" t="s">
        <v>18</v>
      </c>
      <c r="C24" s="129"/>
      <c r="D24" s="129"/>
      <c r="E24" s="129"/>
      <c r="F24" s="130"/>
      <c r="G24" s="39">
        <f>G22*4%</f>
        <v>53435.16</v>
      </c>
      <c r="H24" s="95"/>
      <c r="I24" s="32"/>
    </row>
    <row r="25" spans="2:9" s="3" customFormat="1" ht="18.75" customHeight="1" x14ac:dyDescent="0.2">
      <c r="B25" s="131" t="s">
        <v>43</v>
      </c>
      <c r="C25" s="132"/>
      <c r="D25" s="132"/>
      <c r="E25" s="132"/>
      <c r="F25" s="133"/>
      <c r="G25" s="97">
        <v>-2709</v>
      </c>
      <c r="H25" s="95"/>
      <c r="I25" s="32"/>
    </row>
    <row r="26" spans="2:9" s="3" customFormat="1" ht="18.75" customHeight="1" x14ac:dyDescent="0.2">
      <c r="B26" s="131" t="s">
        <v>16</v>
      </c>
      <c r="C26" s="132"/>
      <c r="D26" s="132"/>
      <c r="E26" s="132"/>
      <c r="F26" s="133"/>
      <c r="G26" s="97">
        <v>-48756</v>
      </c>
      <c r="H26" s="95"/>
      <c r="I26" s="32"/>
    </row>
    <row r="27" spans="2:9" s="3" customFormat="1" ht="18.75" customHeight="1" x14ac:dyDescent="0.2">
      <c r="B27" s="131" t="s">
        <v>15</v>
      </c>
      <c r="C27" s="132"/>
      <c r="D27" s="132"/>
      <c r="E27" s="132"/>
      <c r="F27" s="133"/>
      <c r="G27" s="39">
        <f>34416+1001</f>
        <v>35417</v>
      </c>
      <c r="H27" s="95"/>
      <c r="I27" s="32"/>
    </row>
    <row r="28" spans="2:9" s="3" customFormat="1" ht="18.75" customHeight="1" x14ac:dyDescent="0.2">
      <c r="B28" s="128" t="s">
        <v>19</v>
      </c>
      <c r="C28" s="129"/>
      <c r="D28" s="129"/>
      <c r="E28" s="129"/>
      <c r="F28" s="130"/>
      <c r="G28" s="97">
        <v>-9730</v>
      </c>
      <c r="H28" s="95"/>
      <c r="I28" s="32"/>
    </row>
    <row r="29" spans="2:9" s="3" customFormat="1" ht="18.75" customHeight="1" x14ac:dyDescent="0.2">
      <c r="B29" s="128" t="s">
        <v>20</v>
      </c>
      <c r="C29" s="129"/>
      <c r="D29" s="129"/>
      <c r="E29" s="129"/>
      <c r="F29" s="130"/>
      <c r="G29" s="39">
        <f>SUM(D23:D28)</f>
        <v>0</v>
      </c>
      <c r="H29" s="95"/>
      <c r="I29" s="32"/>
    </row>
    <row r="30" spans="2:9" s="3" customFormat="1" ht="18.75" customHeight="1" x14ac:dyDescent="0.2">
      <c r="B30" s="128" t="s">
        <v>24</v>
      </c>
      <c r="C30" s="129"/>
      <c r="D30" s="129"/>
      <c r="E30" s="129"/>
      <c r="F30" s="130"/>
      <c r="G30" s="97">
        <f>D18</f>
        <v>-1274</v>
      </c>
      <c r="H30" s="95"/>
      <c r="I30" s="32"/>
    </row>
    <row r="31" spans="2:9" s="3" customFormat="1" ht="18.75" customHeight="1" x14ac:dyDescent="0.2">
      <c r="B31" s="128" t="s">
        <v>25</v>
      </c>
      <c r="C31" s="129"/>
      <c r="D31" s="129"/>
      <c r="E31" s="129"/>
      <c r="F31" s="130"/>
      <c r="G31" s="97">
        <f>'Impuesto diferido'!E51</f>
        <v>-5034.84</v>
      </c>
      <c r="H31" s="95"/>
      <c r="I31" s="32"/>
    </row>
    <row r="32" spans="2:9" s="3" customFormat="1" ht="18.75" customHeight="1" thickBot="1" x14ac:dyDescent="0.25">
      <c r="B32" s="135" t="s">
        <v>26</v>
      </c>
      <c r="C32" s="136"/>
      <c r="D32" s="136"/>
      <c r="E32" s="136"/>
      <c r="F32" s="137"/>
      <c r="G32" s="98">
        <f>SUM(G29:G31)</f>
        <v>-6308.84</v>
      </c>
      <c r="H32" s="95"/>
      <c r="I32" s="32"/>
    </row>
    <row r="33" spans="2:9" s="3" customFormat="1" ht="12.75" x14ac:dyDescent="0.2">
      <c r="B33" s="33"/>
      <c r="E33" s="22"/>
      <c r="I33" s="32"/>
    </row>
    <row r="34" spans="2:9" s="3" customFormat="1" ht="25.5" customHeight="1" thickBot="1" x14ac:dyDescent="0.25">
      <c r="B34" s="34"/>
      <c r="C34" s="35"/>
      <c r="D34" s="36"/>
      <c r="E34" s="35"/>
      <c r="F34" s="35"/>
      <c r="G34" s="35"/>
      <c r="H34" s="35"/>
      <c r="I34" s="37"/>
    </row>
    <row r="35" spans="2:9" s="3" customFormat="1" ht="38.25" customHeight="1" x14ac:dyDescent="0.2"/>
    <row r="36" spans="2:9" s="3" customFormat="1" ht="12.75" x14ac:dyDescent="0.2"/>
    <row r="37" spans="2:9" s="3" customFormat="1" ht="12.75" x14ac:dyDescent="0.2">
      <c r="C37" s="4"/>
    </row>
    <row r="38" spans="2:9" s="3" customFormat="1" ht="12.75" x14ac:dyDescent="0.2">
      <c r="C38" s="4"/>
    </row>
    <row r="39" spans="2:9" s="3" customFormat="1" ht="12.75" x14ac:dyDescent="0.2">
      <c r="C39" s="4"/>
    </row>
    <row r="40" spans="2:9" s="3" customFormat="1" ht="12.75" x14ac:dyDescent="0.2">
      <c r="C40" s="4"/>
    </row>
    <row r="41" spans="2:9" s="3" customFormat="1" ht="12.75" x14ac:dyDescent="0.2">
      <c r="C41" s="4"/>
    </row>
    <row r="42" spans="2:9" s="3" customFormat="1" ht="12.75" x14ac:dyDescent="0.2"/>
    <row r="43" spans="2:9" s="3" customFormat="1" ht="12.75" x14ac:dyDescent="0.2"/>
    <row r="44" spans="2:9" s="3" customFormat="1" ht="12.75" x14ac:dyDescent="0.2"/>
    <row r="45" spans="2:9" s="3" customFormat="1" ht="12.75" x14ac:dyDescent="0.2"/>
    <row r="46" spans="2:9" s="3" customFormat="1" ht="12.75" x14ac:dyDescent="0.2"/>
    <row r="47" spans="2:9" s="3" customFormat="1" ht="12.75" x14ac:dyDescent="0.2"/>
    <row r="48" spans="2:9"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sheetData>
  <mergeCells count="22">
    <mergeCell ref="B1:G3"/>
    <mergeCell ref="B32:F32"/>
    <mergeCell ref="B27:F27"/>
    <mergeCell ref="B8:I8"/>
    <mergeCell ref="B10:I10"/>
    <mergeCell ref="B11:I12"/>
    <mergeCell ref="B13:I13"/>
    <mergeCell ref="B14:I14"/>
    <mergeCell ref="B15:C15"/>
    <mergeCell ref="B16:C16"/>
    <mergeCell ref="B17:C17"/>
    <mergeCell ref="B18:C18"/>
    <mergeCell ref="B19:C19"/>
    <mergeCell ref="B22:F22"/>
    <mergeCell ref="B23:F23"/>
    <mergeCell ref="B29:F29"/>
    <mergeCell ref="B30:F30"/>
    <mergeCell ref="B24:F24"/>
    <mergeCell ref="B25:F25"/>
    <mergeCell ref="B31:F31"/>
    <mergeCell ref="B26:F26"/>
    <mergeCell ref="B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8"/>
  <sheetViews>
    <sheetView showGridLines="0" tabSelected="1" workbookViewId="0">
      <selection activeCell="G13" sqref="G13"/>
    </sheetView>
  </sheetViews>
  <sheetFormatPr baseColWidth="10" defaultColWidth="0" defaultRowHeight="14.25" x14ac:dyDescent="0.2"/>
  <cols>
    <col min="1" max="1" width="2.7109375" style="1" customWidth="1"/>
    <col min="2" max="2" width="21.140625" style="1" customWidth="1"/>
    <col min="3" max="9" width="24.85546875" style="1" customWidth="1"/>
    <col min="10" max="10" width="7.140625" style="1" customWidth="1"/>
    <col min="11" max="22" width="0" style="1" hidden="1" customWidth="1"/>
    <col min="23" max="16384" width="11.42578125" style="1" hidden="1"/>
  </cols>
  <sheetData>
    <row r="1" spans="1:14" s="5" customFormat="1" ht="27.75" customHeight="1" x14ac:dyDescent="0.25">
      <c r="A1" s="107"/>
      <c r="B1" s="134" t="s">
        <v>8</v>
      </c>
      <c r="C1" s="134"/>
      <c r="D1" s="134"/>
      <c r="E1" s="134"/>
      <c r="F1" s="134"/>
      <c r="G1" s="134"/>
      <c r="H1" s="127" t="s">
        <v>72</v>
      </c>
      <c r="I1" s="125" t="s">
        <v>77</v>
      </c>
      <c r="J1" s="123"/>
      <c r="K1" s="109" t="s">
        <v>73</v>
      </c>
    </row>
    <row r="2" spans="1:14" s="5" customFormat="1" ht="27.75" customHeight="1" x14ac:dyDescent="0.25">
      <c r="A2" s="107"/>
      <c r="B2" s="134"/>
      <c r="C2" s="134"/>
      <c r="D2" s="134"/>
      <c r="E2" s="134"/>
      <c r="F2" s="134"/>
      <c r="G2" s="134"/>
      <c r="H2" s="127" t="s">
        <v>74</v>
      </c>
      <c r="I2" s="125">
        <v>1</v>
      </c>
      <c r="J2" s="123"/>
      <c r="K2" s="109">
        <v>1</v>
      </c>
    </row>
    <row r="3" spans="1:14" s="6" customFormat="1" ht="19.5" customHeight="1" x14ac:dyDescent="0.2">
      <c r="A3" s="107"/>
      <c r="B3" s="134"/>
      <c r="C3" s="134"/>
      <c r="D3" s="134"/>
      <c r="E3" s="134"/>
      <c r="F3" s="134"/>
      <c r="G3" s="134"/>
      <c r="H3" s="127" t="s">
        <v>78</v>
      </c>
      <c r="I3" s="126">
        <v>44573</v>
      </c>
      <c r="J3" s="123"/>
      <c r="K3" s="111">
        <v>43837</v>
      </c>
      <c r="L3" s="124"/>
      <c r="M3" s="5"/>
      <c r="N3" s="5"/>
    </row>
    <row r="4" spans="1:14" s="3" customFormat="1" ht="15" thickBot="1" x14ac:dyDescent="0.25">
      <c r="A4" s="6"/>
      <c r="B4" s="6"/>
      <c r="C4" s="6"/>
      <c r="D4" s="6"/>
      <c r="E4" s="6"/>
      <c r="F4" s="6"/>
      <c r="G4" s="6"/>
      <c r="H4" s="6"/>
      <c r="I4" s="6"/>
      <c r="J4" s="6"/>
      <c r="K4" s="6"/>
    </row>
    <row r="5" spans="1:14" ht="15" customHeight="1" thickBot="1" x14ac:dyDescent="0.25">
      <c r="A5" s="7"/>
      <c r="B5" s="12" t="s">
        <v>48</v>
      </c>
      <c r="C5" s="13"/>
      <c r="D5" s="88"/>
      <c r="E5" s="14"/>
      <c r="F5" s="91"/>
      <c r="G5" s="100" t="s">
        <v>49</v>
      </c>
      <c r="H5" s="156" t="s">
        <v>50</v>
      </c>
      <c r="I5" s="157"/>
      <c r="J5" s="9"/>
      <c r="K5" s="9"/>
    </row>
    <row r="6" spans="1:14" s="3" customFormat="1" ht="16.5" thickBot="1" x14ac:dyDescent="0.25">
      <c r="A6" s="7"/>
      <c r="B6" s="80" t="s">
        <v>51</v>
      </c>
      <c r="C6" s="81"/>
      <c r="D6" s="82" t="s">
        <v>52</v>
      </c>
      <c r="E6" s="83" t="s">
        <v>0</v>
      </c>
      <c r="F6" s="84" t="s">
        <v>46</v>
      </c>
      <c r="G6" s="85" t="s">
        <v>53</v>
      </c>
      <c r="H6" s="104" t="s">
        <v>54</v>
      </c>
      <c r="I6" s="99" t="s">
        <v>71</v>
      </c>
      <c r="J6" s="7"/>
      <c r="K6" s="15"/>
    </row>
    <row r="7" spans="1:14" s="3" customFormat="1" ht="15" thickBot="1" x14ac:dyDescent="0.25">
      <c r="A7" s="6"/>
      <c r="B7" s="6"/>
      <c r="C7" s="6"/>
      <c r="D7" s="6"/>
      <c r="E7" s="6"/>
      <c r="F7" s="6"/>
      <c r="G7" s="6"/>
      <c r="H7" s="6"/>
      <c r="I7" s="6"/>
      <c r="J7" s="6"/>
      <c r="K7" s="6"/>
    </row>
    <row r="8" spans="1:14" s="3" customFormat="1" x14ac:dyDescent="0.2">
      <c r="A8" s="1"/>
      <c r="B8" s="162" t="s">
        <v>44</v>
      </c>
      <c r="C8" s="163"/>
      <c r="D8" s="163"/>
      <c r="E8" s="163"/>
      <c r="F8" s="163"/>
      <c r="G8" s="163"/>
      <c r="H8" s="163"/>
      <c r="I8" s="164"/>
      <c r="J8" s="1"/>
      <c r="K8" s="1"/>
    </row>
    <row r="9" spans="1:14" s="3" customFormat="1" ht="12.75" x14ac:dyDescent="0.2">
      <c r="B9" s="165"/>
      <c r="C9" s="166"/>
      <c r="D9" s="166"/>
      <c r="E9" s="166"/>
      <c r="F9" s="166"/>
      <c r="G9" s="166"/>
      <c r="H9" s="166"/>
      <c r="I9" s="167"/>
    </row>
    <row r="10" spans="1:14" s="3" customFormat="1" x14ac:dyDescent="0.2">
      <c r="B10" s="66" t="s">
        <v>39</v>
      </c>
      <c r="C10" s="1"/>
      <c r="D10" s="1"/>
      <c r="E10" s="1"/>
      <c r="F10" s="1"/>
      <c r="G10" s="1"/>
      <c r="H10" s="1"/>
      <c r="I10" s="67"/>
    </row>
    <row r="11" spans="1:14" s="3" customFormat="1" x14ac:dyDescent="0.2">
      <c r="B11" s="66"/>
      <c r="C11" s="1"/>
      <c r="D11" s="1"/>
      <c r="E11" s="1"/>
      <c r="F11" s="1"/>
      <c r="G11" s="1"/>
      <c r="H11" s="1"/>
      <c r="I11" s="67"/>
    </row>
    <row r="12" spans="1:14" s="3" customFormat="1" ht="15" customHeight="1" x14ac:dyDescent="0.2">
      <c r="B12" s="50">
        <v>1532</v>
      </c>
      <c r="C12" s="40" t="s">
        <v>30</v>
      </c>
      <c r="D12" s="41">
        <v>245600</v>
      </c>
      <c r="E12" s="1"/>
      <c r="F12" s="1"/>
      <c r="G12" s="1"/>
      <c r="H12" s="1"/>
      <c r="I12" s="67"/>
    </row>
    <row r="13" spans="1:14" s="3" customFormat="1" ht="15" customHeight="1" thickBot="1" x14ac:dyDescent="0.25">
      <c r="B13" s="66"/>
      <c r="C13" s="1"/>
      <c r="D13" s="1"/>
      <c r="E13" s="1"/>
      <c r="F13" s="1"/>
      <c r="G13" s="1"/>
      <c r="H13" s="1"/>
      <c r="I13" s="67"/>
    </row>
    <row r="14" spans="1:14" s="3" customFormat="1" ht="15.75" thickBot="1" x14ac:dyDescent="0.25">
      <c r="B14" s="66"/>
      <c r="C14" s="1"/>
      <c r="D14" s="118" t="s">
        <v>60</v>
      </c>
      <c r="E14" s="1"/>
      <c r="F14" s="1"/>
      <c r="G14" s="1"/>
      <c r="H14" s="1"/>
      <c r="I14" s="67"/>
    </row>
    <row r="15" spans="1:14" s="3" customFormat="1" x14ac:dyDescent="0.2">
      <c r="B15" s="42" t="s">
        <v>31</v>
      </c>
      <c r="C15" s="43" t="s">
        <v>1</v>
      </c>
      <c r="D15" s="44">
        <v>0.1</v>
      </c>
      <c r="E15" s="168" t="s">
        <v>32</v>
      </c>
      <c r="F15" s="169"/>
      <c r="G15" s="1"/>
      <c r="H15" s="1"/>
      <c r="I15" s="67"/>
    </row>
    <row r="16" spans="1:14" s="3" customFormat="1" ht="15" thickBot="1" x14ac:dyDescent="0.25">
      <c r="B16" s="45" t="s">
        <v>2</v>
      </c>
      <c r="C16" s="46" t="s">
        <v>3</v>
      </c>
      <c r="D16" s="47">
        <v>0.125</v>
      </c>
      <c r="E16" s="48" t="s">
        <v>61</v>
      </c>
      <c r="F16" s="49"/>
      <c r="G16" s="1"/>
      <c r="H16" s="1"/>
      <c r="I16" s="67"/>
    </row>
    <row r="17" spans="2:11" s="3" customFormat="1" ht="39" customHeight="1" x14ac:dyDescent="0.2">
      <c r="B17" s="66"/>
      <c r="C17" s="1"/>
      <c r="D17" s="1"/>
      <c r="E17" s="1"/>
      <c r="F17" s="1"/>
      <c r="G17" s="1"/>
      <c r="H17" s="1"/>
      <c r="I17" s="67"/>
    </row>
    <row r="18" spans="2:11" s="3" customFormat="1" x14ac:dyDescent="0.2">
      <c r="B18" s="66" t="s">
        <v>70</v>
      </c>
      <c r="C18" s="1"/>
      <c r="D18" s="1"/>
      <c r="E18" s="1"/>
      <c r="F18" s="1"/>
      <c r="G18" s="1"/>
      <c r="H18" s="1"/>
      <c r="I18" s="67"/>
    </row>
    <row r="19" spans="2:11" s="3" customFormat="1" ht="15" thickBot="1" x14ac:dyDescent="0.25">
      <c r="B19" s="66"/>
      <c r="C19" s="1"/>
      <c r="D19" s="1"/>
      <c r="E19" s="1"/>
      <c r="F19" s="1"/>
      <c r="G19" s="1"/>
      <c r="H19" s="1"/>
      <c r="I19" s="67"/>
    </row>
    <row r="20" spans="2:11" s="3" customFormat="1" ht="30" x14ac:dyDescent="0.2">
      <c r="B20" s="119" t="s">
        <v>4</v>
      </c>
      <c r="C20" s="115" t="s">
        <v>12</v>
      </c>
      <c r="D20" s="115" t="s">
        <v>5</v>
      </c>
      <c r="E20" s="115" t="s">
        <v>6</v>
      </c>
      <c r="F20" s="115" t="s">
        <v>7</v>
      </c>
      <c r="G20" s="115" t="s">
        <v>8</v>
      </c>
      <c r="H20" s="120" t="s">
        <v>9</v>
      </c>
      <c r="I20" s="32"/>
    </row>
    <row r="21" spans="2:11" s="3" customFormat="1" x14ac:dyDescent="0.2">
      <c r="B21" s="50">
        <v>2019</v>
      </c>
      <c r="C21" s="41">
        <f t="shared" ref="C21:C28" si="0">$D$12</f>
        <v>245600</v>
      </c>
      <c r="D21" s="51">
        <f>C21/8</f>
        <v>30700</v>
      </c>
      <c r="E21" s="51">
        <f>C21/5</f>
        <v>49120</v>
      </c>
      <c r="F21" s="52">
        <f>E21-D21</f>
        <v>18420</v>
      </c>
      <c r="G21" s="52">
        <f>F21*0.33</f>
        <v>6078.6</v>
      </c>
      <c r="H21" s="53" t="s">
        <v>10</v>
      </c>
      <c r="I21" s="32"/>
    </row>
    <row r="22" spans="2:11" s="3" customFormat="1" x14ac:dyDescent="0.2">
      <c r="B22" s="50">
        <v>2020</v>
      </c>
      <c r="C22" s="41">
        <f t="shared" si="0"/>
        <v>245600</v>
      </c>
      <c r="D22" s="51">
        <f t="shared" ref="D22:D28" si="1">C22/8</f>
        <v>30700</v>
      </c>
      <c r="E22" s="51">
        <f t="shared" ref="E22:E25" si="2">C22/5</f>
        <v>49120</v>
      </c>
      <c r="F22" s="52">
        <f t="shared" ref="F22:F28" si="3">E22-D22</f>
        <v>18420</v>
      </c>
      <c r="G22" s="52">
        <f t="shared" ref="G22:G28" si="4">F22*0.33</f>
        <v>6078.6</v>
      </c>
      <c r="H22" s="53" t="s">
        <v>10</v>
      </c>
      <c r="I22" s="32"/>
    </row>
    <row r="23" spans="2:11" s="3" customFormat="1" x14ac:dyDescent="0.2">
      <c r="B23" s="50">
        <v>2021</v>
      </c>
      <c r="C23" s="41">
        <f t="shared" si="0"/>
        <v>245600</v>
      </c>
      <c r="D23" s="51">
        <f t="shared" si="1"/>
        <v>30700</v>
      </c>
      <c r="E23" s="51">
        <f t="shared" si="2"/>
        <v>49120</v>
      </c>
      <c r="F23" s="52">
        <f t="shared" si="3"/>
        <v>18420</v>
      </c>
      <c r="G23" s="52">
        <f t="shared" si="4"/>
        <v>6078.6</v>
      </c>
      <c r="H23" s="53" t="s">
        <v>10</v>
      </c>
      <c r="I23" s="32"/>
    </row>
    <row r="24" spans="2:11" s="3" customFormat="1" x14ac:dyDescent="0.2">
      <c r="B24" s="50">
        <v>2022</v>
      </c>
      <c r="C24" s="41">
        <f t="shared" si="0"/>
        <v>245600</v>
      </c>
      <c r="D24" s="51">
        <f t="shared" si="1"/>
        <v>30700</v>
      </c>
      <c r="E24" s="51">
        <f t="shared" si="2"/>
        <v>49120</v>
      </c>
      <c r="F24" s="52">
        <f t="shared" si="3"/>
        <v>18420</v>
      </c>
      <c r="G24" s="52">
        <f t="shared" si="4"/>
        <v>6078.6</v>
      </c>
      <c r="H24" s="53" t="s">
        <v>10</v>
      </c>
      <c r="I24" s="32"/>
    </row>
    <row r="25" spans="2:11" s="3" customFormat="1" x14ac:dyDescent="0.2">
      <c r="B25" s="50">
        <v>2023</v>
      </c>
      <c r="C25" s="41">
        <f t="shared" si="0"/>
        <v>245600</v>
      </c>
      <c r="D25" s="51">
        <f t="shared" si="1"/>
        <v>30700</v>
      </c>
      <c r="E25" s="51">
        <f t="shared" si="2"/>
        <v>49120</v>
      </c>
      <c r="F25" s="52">
        <f t="shared" si="3"/>
        <v>18420</v>
      </c>
      <c r="G25" s="52">
        <f t="shared" si="4"/>
        <v>6078.6</v>
      </c>
      <c r="H25" s="53" t="s">
        <v>10</v>
      </c>
      <c r="I25" s="32"/>
    </row>
    <row r="26" spans="2:11" s="3" customFormat="1" x14ac:dyDescent="0.2">
      <c r="B26" s="50">
        <v>2024</v>
      </c>
      <c r="C26" s="41">
        <f t="shared" si="0"/>
        <v>245600</v>
      </c>
      <c r="D26" s="51">
        <f t="shared" si="1"/>
        <v>30700</v>
      </c>
      <c r="E26" s="52">
        <v>0</v>
      </c>
      <c r="F26" s="52">
        <f t="shared" si="3"/>
        <v>-30700</v>
      </c>
      <c r="G26" s="52">
        <f t="shared" si="4"/>
        <v>-10131</v>
      </c>
      <c r="H26" s="53" t="s">
        <v>11</v>
      </c>
      <c r="I26" s="32"/>
    </row>
    <row r="27" spans="2:11" s="3" customFormat="1" x14ac:dyDescent="0.2">
      <c r="B27" s="50">
        <v>2025</v>
      </c>
      <c r="C27" s="41">
        <f t="shared" si="0"/>
        <v>245600</v>
      </c>
      <c r="D27" s="51">
        <f t="shared" si="1"/>
        <v>30700</v>
      </c>
      <c r="E27" s="52">
        <v>0</v>
      </c>
      <c r="F27" s="52">
        <f t="shared" si="3"/>
        <v>-30700</v>
      </c>
      <c r="G27" s="52">
        <f t="shared" si="4"/>
        <v>-10131</v>
      </c>
      <c r="H27" s="53" t="s">
        <v>11</v>
      </c>
      <c r="I27" s="32"/>
    </row>
    <row r="28" spans="2:11" s="3" customFormat="1" ht="15" thickBot="1" x14ac:dyDescent="0.25">
      <c r="B28" s="54">
        <v>2026</v>
      </c>
      <c r="C28" s="55">
        <f t="shared" si="0"/>
        <v>245600</v>
      </c>
      <c r="D28" s="56">
        <f t="shared" si="1"/>
        <v>30700</v>
      </c>
      <c r="E28" s="57">
        <v>0</v>
      </c>
      <c r="F28" s="57">
        <f t="shared" si="3"/>
        <v>-30700</v>
      </c>
      <c r="G28" s="57">
        <f t="shared" si="4"/>
        <v>-10131</v>
      </c>
      <c r="H28" s="58" t="s">
        <v>11</v>
      </c>
      <c r="I28" s="32"/>
    </row>
    <row r="29" spans="2:11" s="3" customFormat="1" ht="15.75" thickBot="1" x14ac:dyDescent="0.25">
      <c r="B29" s="68"/>
      <c r="C29" s="103" t="s">
        <v>62</v>
      </c>
      <c r="D29" s="101">
        <f>SUM(D21:D28)</f>
        <v>245600</v>
      </c>
      <c r="E29" s="101">
        <f>SUM(E21:E28)</f>
        <v>245600</v>
      </c>
      <c r="F29" s="101">
        <f>SUM(F21:F28)</f>
        <v>0</v>
      </c>
      <c r="G29" s="102">
        <f>SUM(G21:G28)</f>
        <v>0</v>
      </c>
      <c r="H29" s="71"/>
      <c r="I29" s="69"/>
    </row>
    <row r="30" spans="2:11" s="3" customFormat="1" x14ac:dyDescent="0.2">
      <c r="B30" s="68"/>
      <c r="C30" s="70"/>
      <c r="D30" s="70"/>
      <c r="E30" s="70"/>
      <c r="F30" s="70"/>
      <c r="G30" s="70"/>
      <c r="H30" s="70"/>
      <c r="I30" s="69"/>
    </row>
    <row r="31" spans="2:11" s="3" customFormat="1" x14ac:dyDescent="0.2">
      <c r="B31" s="68"/>
      <c r="C31" s="70"/>
      <c r="D31" s="70"/>
      <c r="E31" s="70"/>
      <c r="F31" s="70"/>
      <c r="G31" s="70"/>
      <c r="H31" s="70"/>
      <c r="I31" s="69"/>
      <c r="J31" s="1"/>
      <c r="K31" s="1"/>
    </row>
    <row r="32" spans="2:11" s="3" customFormat="1" x14ac:dyDescent="0.2">
      <c r="B32" s="68" t="s">
        <v>40</v>
      </c>
      <c r="C32" s="71"/>
      <c r="D32" s="71"/>
      <c r="E32" s="71"/>
      <c r="F32" s="71"/>
      <c r="G32" s="71"/>
      <c r="H32" s="71"/>
      <c r="I32" s="69"/>
      <c r="J32" s="1"/>
      <c r="K32" s="1"/>
    </row>
    <row r="33" spans="2:11" s="3" customFormat="1" ht="15" thickBot="1" x14ac:dyDescent="0.25">
      <c r="B33" s="68"/>
      <c r="C33" s="71"/>
      <c r="D33" s="71"/>
      <c r="E33" s="71"/>
      <c r="F33" s="71"/>
      <c r="G33" s="71"/>
      <c r="H33" s="1"/>
      <c r="I33" s="69"/>
      <c r="J33" s="1"/>
      <c r="K33" s="1"/>
    </row>
    <row r="34" spans="2:11" s="3" customFormat="1" ht="30" x14ac:dyDescent="0.2">
      <c r="B34" s="119" t="s">
        <v>4</v>
      </c>
      <c r="C34" s="115" t="s">
        <v>41</v>
      </c>
      <c r="D34" s="115" t="s">
        <v>42</v>
      </c>
      <c r="E34" s="115" t="s">
        <v>7</v>
      </c>
      <c r="F34" s="115" t="s">
        <v>8</v>
      </c>
      <c r="G34" s="120" t="s">
        <v>9</v>
      </c>
      <c r="H34" s="1"/>
      <c r="I34" s="69"/>
      <c r="J34" s="1"/>
      <c r="K34" s="1"/>
    </row>
    <row r="35" spans="2:11" s="3" customFormat="1" x14ac:dyDescent="0.2">
      <c r="B35" s="50">
        <v>2019</v>
      </c>
      <c r="C35" s="41">
        <v>12832</v>
      </c>
      <c r="D35" s="51">
        <v>0</v>
      </c>
      <c r="E35" s="51">
        <f>C35-D35</f>
        <v>12832</v>
      </c>
      <c r="F35" s="52">
        <f>E35*33%</f>
        <v>4234.5600000000004</v>
      </c>
      <c r="G35" s="53" t="s">
        <v>10</v>
      </c>
      <c r="H35" s="1"/>
      <c r="I35" s="69"/>
      <c r="J35" s="1"/>
      <c r="K35" s="1"/>
    </row>
    <row r="36" spans="2:11" s="3" customFormat="1" x14ac:dyDescent="0.2">
      <c r="B36" s="50">
        <v>2020</v>
      </c>
      <c r="C36" s="41">
        <v>12832</v>
      </c>
      <c r="D36" s="51">
        <v>0</v>
      </c>
      <c r="E36" s="51">
        <f>C36-D36</f>
        <v>12832</v>
      </c>
      <c r="F36" s="52">
        <f>E36*33%</f>
        <v>4234.5600000000004</v>
      </c>
      <c r="G36" s="53" t="s">
        <v>10</v>
      </c>
      <c r="H36" s="1"/>
      <c r="I36" s="69"/>
      <c r="J36" s="1"/>
      <c r="K36" s="1"/>
    </row>
    <row r="37" spans="2:11" s="3" customFormat="1" x14ac:dyDescent="0.2">
      <c r="B37" s="50">
        <v>2021</v>
      </c>
      <c r="C37" s="41">
        <v>12832</v>
      </c>
      <c r="D37" s="51">
        <v>0</v>
      </c>
      <c r="E37" s="51">
        <f>C37-D37</f>
        <v>12832</v>
      </c>
      <c r="F37" s="52">
        <f>E37*33%</f>
        <v>4234.5600000000004</v>
      </c>
      <c r="G37" s="53" t="s">
        <v>10</v>
      </c>
      <c r="H37" s="1"/>
      <c r="I37" s="69"/>
      <c r="J37" s="1"/>
      <c r="K37" s="1"/>
    </row>
    <row r="38" spans="2:11" s="3" customFormat="1" ht="15" thickBot="1" x14ac:dyDescent="0.25">
      <c r="B38" s="54">
        <v>2022</v>
      </c>
      <c r="C38" s="55">
        <v>12832</v>
      </c>
      <c r="D38" s="56">
        <f>C38</f>
        <v>12832</v>
      </c>
      <c r="E38" s="56">
        <f>C38-D38</f>
        <v>0</v>
      </c>
      <c r="F38" s="57">
        <f>E38*33%</f>
        <v>0</v>
      </c>
      <c r="G38" s="58" t="s">
        <v>10</v>
      </c>
      <c r="H38" s="1"/>
      <c r="I38" s="69"/>
      <c r="J38" s="1"/>
      <c r="K38" s="1"/>
    </row>
    <row r="39" spans="2:11" s="3" customFormat="1" x14ac:dyDescent="0.2">
      <c r="B39" s="72"/>
      <c r="C39" s="1"/>
      <c r="D39" s="1"/>
      <c r="E39" s="1"/>
      <c r="F39" s="1"/>
      <c r="G39" s="1"/>
      <c r="H39" s="1"/>
      <c r="I39" s="67"/>
      <c r="J39" s="1"/>
      <c r="K39" s="1"/>
    </row>
    <row r="40" spans="2:11" s="3" customFormat="1" x14ac:dyDescent="0.2">
      <c r="B40" s="66" t="s">
        <v>64</v>
      </c>
      <c r="C40" s="1"/>
      <c r="D40" s="1"/>
      <c r="E40" s="1"/>
      <c r="F40" s="1"/>
      <c r="G40" s="1"/>
      <c r="H40" s="1"/>
      <c r="I40" s="67"/>
      <c r="J40" s="1"/>
      <c r="K40" s="1"/>
    </row>
    <row r="41" spans="2:11" s="3" customFormat="1" ht="15.75" customHeight="1" x14ac:dyDescent="0.2">
      <c r="B41" s="66"/>
      <c r="C41" s="1"/>
      <c r="D41" s="1"/>
      <c r="E41" s="1"/>
      <c r="F41" s="1"/>
      <c r="G41" s="1"/>
      <c r="H41" s="1"/>
      <c r="I41" s="67"/>
      <c r="J41" s="1"/>
      <c r="K41" s="1"/>
    </row>
    <row r="42" spans="2:11" s="3" customFormat="1" ht="15.75" customHeight="1" x14ac:dyDescent="0.2">
      <c r="B42" s="66"/>
      <c r="C42" s="1"/>
      <c r="D42" s="1"/>
      <c r="E42" s="1"/>
      <c r="F42" s="1"/>
      <c r="G42" s="1"/>
      <c r="H42" s="1"/>
      <c r="I42" s="67"/>
      <c r="J42" s="1"/>
      <c r="K42" s="1"/>
    </row>
    <row r="43" spans="2:11" s="3" customFormat="1" ht="45.75" customHeight="1" x14ac:dyDescent="0.2">
      <c r="B43" s="160" t="s">
        <v>65</v>
      </c>
      <c r="C43" s="161"/>
      <c r="D43" s="121" t="s">
        <v>66</v>
      </c>
      <c r="E43" s="122" t="s">
        <v>67</v>
      </c>
      <c r="F43" s="121" t="s">
        <v>68</v>
      </c>
      <c r="G43" s="73"/>
      <c r="H43" s="73"/>
      <c r="I43" s="67"/>
      <c r="J43" s="1"/>
      <c r="K43" s="1"/>
    </row>
    <row r="44" spans="2:11" s="3" customFormat="1" ht="15.75" customHeight="1" x14ac:dyDescent="0.2">
      <c r="B44" s="74"/>
      <c r="C44" s="22"/>
      <c r="D44" s="75" t="s">
        <v>45</v>
      </c>
      <c r="E44" s="76"/>
      <c r="F44" s="75" t="s">
        <v>45</v>
      </c>
      <c r="G44" s="73"/>
      <c r="H44" s="73"/>
      <c r="I44" s="67"/>
      <c r="J44" s="1"/>
      <c r="K44" s="1"/>
    </row>
    <row r="45" spans="2:11" s="3" customFormat="1" ht="15.75" customHeight="1" x14ac:dyDescent="0.2">
      <c r="B45" s="105" t="s">
        <v>29</v>
      </c>
      <c r="C45" s="106"/>
      <c r="D45" s="64">
        <f>-G21</f>
        <v>-6078.6</v>
      </c>
      <c r="E45" s="62">
        <f>G22</f>
        <v>6078.6</v>
      </c>
      <c r="F45" s="64">
        <f>D45-E45</f>
        <v>-12157.2</v>
      </c>
      <c r="G45" s="1"/>
      <c r="H45" s="1"/>
      <c r="I45" s="67"/>
      <c r="J45" s="1"/>
      <c r="K45" s="1"/>
    </row>
    <row r="46" spans="2:11" s="3" customFormat="1" ht="15.75" customHeight="1" x14ac:dyDescent="0.2">
      <c r="B46" s="158" t="s">
        <v>33</v>
      </c>
      <c r="C46" s="159"/>
      <c r="D46" s="62">
        <v>0</v>
      </c>
      <c r="E46" s="62">
        <f>F36</f>
        <v>4234.5600000000004</v>
      </c>
      <c r="F46" s="64">
        <f t="shared" ref="F46:F48" si="5">D46-E46</f>
        <v>-4234.5600000000004</v>
      </c>
      <c r="G46" s="1"/>
      <c r="H46" s="1"/>
      <c r="I46" s="67"/>
      <c r="J46" s="1"/>
      <c r="K46" s="1"/>
    </row>
    <row r="47" spans="2:11" s="3" customFormat="1" ht="15.75" customHeight="1" x14ac:dyDescent="0.2">
      <c r="B47" s="105" t="s">
        <v>34</v>
      </c>
      <c r="C47" s="106"/>
      <c r="D47" s="64">
        <f>-1862</f>
        <v>-1862</v>
      </c>
      <c r="E47" s="64">
        <v>-456</v>
      </c>
      <c r="F47" s="64">
        <f t="shared" si="5"/>
        <v>-1406</v>
      </c>
      <c r="G47" s="1"/>
      <c r="H47" s="1"/>
      <c r="I47" s="67"/>
      <c r="J47" s="1"/>
      <c r="K47" s="1"/>
    </row>
    <row r="48" spans="2:11" s="3" customFormat="1" ht="15.75" customHeight="1" x14ac:dyDescent="0.2">
      <c r="B48" s="105" t="s">
        <v>36</v>
      </c>
      <c r="C48" s="106"/>
      <c r="D48" s="64">
        <v>-1392</v>
      </c>
      <c r="E48" s="64">
        <v>-567</v>
      </c>
      <c r="F48" s="64">
        <f t="shared" si="5"/>
        <v>-825</v>
      </c>
      <c r="G48" s="1"/>
      <c r="H48" s="1"/>
      <c r="I48" s="67"/>
      <c r="J48" s="1"/>
      <c r="K48" s="1"/>
    </row>
    <row r="49" spans="1:11" s="3" customFormat="1" x14ac:dyDescent="0.2">
      <c r="B49" s="158" t="s">
        <v>38</v>
      </c>
      <c r="C49" s="159"/>
      <c r="D49" s="62">
        <v>4746</v>
      </c>
      <c r="E49" s="64">
        <v>-5900</v>
      </c>
      <c r="F49" s="62">
        <f>D49-E49</f>
        <v>10646</v>
      </c>
      <c r="G49" s="1"/>
      <c r="H49" s="1"/>
      <c r="I49" s="67"/>
      <c r="J49" s="1"/>
      <c r="K49" s="1"/>
    </row>
    <row r="50" spans="1:11" s="3" customFormat="1" x14ac:dyDescent="0.2">
      <c r="B50" s="105" t="s">
        <v>35</v>
      </c>
      <c r="C50" s="106"/>
      <c r="D50" s="62">
        <v>31862</v>
      </c>
      <c r="E50" s="64">
        <v>-8425</v>
      </c>
      <c r="F50" s="62">
        <f>D50-E50</f>
        <v>40287</v>
      </c>
      <c r="G50" s="1"/>
      <c r="H50" s="1"/>
      <c r="I50" s="67"/>
      <c r="J50" s="1"/>
      <c r="K50" s="1"/>
    </row>
    <row r="51" spans="1:11" s="3" customFormat="1" ht="15" thickBot="1" x14ac:dyDescent="0.25">
      <c r="B51" s="68"/>
      <c r="C51" s="71"/>
      <c r="D51" s="63">
        <f>SUM(D45:D50)</f>
        <v>27275.4</v>
      </c>
      <c r="E51" s="65">
        <f>SUM(E45:E50)</f>
        <v>-5034.84</v>
      </c>
      <c r="F51" s="63">
        <f>D51-E51</f>
        <v>32310.240000000002</v>
      </c>
      <c r="G51" s="1"/>
      <c r="H51" s="1"/>
      <c r="I51" s="67"/>
      <c r="J51" s="1"/>
      <c r="K51" s="1"/>
    </row>
    <row r="52" spans="1:11" s="3" customFormat="1" ht="15" thickTop="1" x14ac:dyDescent="0.2">
      <c r="B52" s="68"/>
      <c r="C52" s="71"/>
      <c r="D52" s="71"/>
      <c r="E52" s="61"/>
      <c r="F52" s="61"/>
      <c r="G52" s="1"/>
      <c r="H52" s="1"/>
      <c r="I52" s="67"/>
      <c r="J52" s="1"/>
      <c r="K52" s="1"/>
    </row>
    <row r="53" spans="1:11" s="3" customFormat="1" x14ac:dyDescent="0.2">
      <c r="B53" s="66"/>
      <c r="C53" s="1"/>
      <c r="D53" s="77"/>
      <c r="E53" s="1"/>
      <c r="F53" s="1"/>
      <c r="G53" s="1"/>
      <c r="H53" s="1"/>
      <c r="I53" s="67"/>
      <c r="J53" s="1"/>
      <c r="K53" s="1"/>
    </row>
    <row r="54" spans="1:11" s="3" customFormat="1" ht="15" thickBot="1" x14ac:dyDescent="0.25">
      <c r="B54" s="78"/>
      <c r="C54" s="2"/>
      <c r="D54" s="2"/>
      <c r="E54" s="2"/>
      <c r="F54" s="2"/>
      <c r="G54" s="59"/>
      <c r="H54" s="59"/>
      <c r="I54" s="79"/>
      <c r="J54" s="1"/>
      <c r="K54" s="1"/>
    </row>
    <row r="55" spans="1:11" s="3" customFormat="1" x14ac:dyDescent="0.2">
      <c r="B55" s="1"/>
      <c r="C55" s="1"/>
      <c r="D55" s="1"/>
      <c r="E55" s="1"/>
      <c r="F55" s="1"/>
      <c r="G55" s="1"/>
      <c r="H55" s="1"/>
      <c r="I55" s="1"/>
      <c r="J55" s="1"/>
      <c r="K55" s="1"/>
    </row>
    <row r="56" spans="1:11" x14ac:dyDescent="0.2">
      <c r="A56" s="3"/>
      <c r="D56" s="60"/>
    </row>
    <row r="57" spans="1:11" x14ac:dyDescent="0.2">
      <c r="A57" s="3"/>
      <c r="D57" s="60"/>
    </row>
    <row r="58" spans="1:11" x14ac:dyDescent="0.2">
      <c r="A58" s="3"/>
    </row>
  </sheetData>
  <mergeCells count="7">
    <mergeCell ref="H5:I5"/>
    <mergeCell ref="B1:G3"/>
    <mergeCell ref="B46:C46"/>
    <mergeCell ref="B49:C49"/>
    <mergeCell ref="B43:C43"/>
    <mergeCell ref="B8:I9"/>
    <mergeCell ref="E15: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Impuesto renta</vt:lpstr>
      <vt:lpstr>Impuesto diferido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2019-12-19T01:18:06Z</dcterms:created>
  <dcterms:modified xsi:type="dcterms:W3CDTF">2023-02-16T21:31:27Z</dcterms:modified>
</cp:coreProperties>
</file>