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02"/>
  <workbookPr/>
  <mc:AlternateContent xmlns:mc="http://schemas.openxmlformats.org/markup-compatibility/2006">
    <mc:Choice Requires="x15">
      <x15ac:absPath xmlns:x15ac="http://schemas.microsoft.com/office/spreadsheetml/2010/11/ac" url="F:\MODELO PERSONA NATURAL(SIN LOGO)\operativo\1\"/>
    </mc:Choice>
  </mc:AlternateContent>
  <xr:revisionPtr revIDLastSave="0" documentId="13_ncr:1_{20EFEC7A-8632-4A63-8BA6-B0771448A2CD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Subsumaria" sheetId="5" r:id="rId1"/>
    <sheet name="Derechos fiduciarios" sheetId="4" r:id="rId2"/>
    <sheet name="Licencias" sheetId="7" r:id="rId3"/>
  </sheets>
  <externalReferences>
    <externalReference r:id="rId4"/>
    <externalReference r:id="rId5"/>
    <externalReference r:id="rId6"/>
    <externalReference r:id="rId7"/>
  </externalReferences>
  <definedNames>
    <definedName name="confianza">[1]Tabla!$A$2:$A$15</definedName>
    <definedName name="confianza1">[1]Tabla!$A$8:$A$15</definedName>
    <definedName name="error">[1]Tabla!$D$2:$D$15</definedName>
    <definedName name="ListaAdministracion" localSheetId="2">#REF!</definedName>
    <definedName name="ListaAdministracion">#REF!</definedName>
    <definedName name="muestreo">'[2]Muestreo integral'!$B$62:$E$69</definedName>
    <definedName name="PAIS">'[3]Monedas y Comprobantes'!$A$2:$A$20</definedName>
    <definedName name="Sumarias">'[4]Hoja Control'!$A$250:$A$280</definedName>
    <definedName name="tconfianza">'[2]Muestreo integral'!$B$62:$B$69</definedName>
    <definedName name="terror">'[2]Muestreo integral'!$F$56:$F$69</definedName>
    <definedName name="tocurrencia">'[2]Muestreo integral'!$B$56:$B$69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5" l="1"/>
  <c r="F11" i="5" s="1"/>
  <c r="D12" i="5"/>
  <c r="E12" i="5" s="1"/>
  <c r="C13" i="5"/>
  <c r="E20" i="5"/>
  <c r="E13" i="5" l="1"/>
  <c r="E22" i="5"/>
  <c r="E21" i="5" s="1"/>
  <c r="F21" i="5" s="1"/>
  <c r="D13" i="5"/>
  <c r="F13" i="5" l="1"/>
  <c r="F18" i="7"/>
  <c r="E18" i="7"/>
  <c r="G17" i="7"/>
  <c r="G18" i="7" s="1"/>
</calcChain>
</file>

<file path=xl/sharedStrings.xml><?xml version="1.0" encoding="utf-8"?>
<sst xmlns="http://schemas.openxmlformats.org/spreadsheetml/2006/main" count="120" uniqueCount="89">
  <si>
    <t>XXXX</t>
  </si>
  <si>
    <t>Descripción</t>
  </si>
  <si>
    <t>Valor</t>
  </si>
  <si>
    <t>Licencias</t>
  </si>
  <si>
    <t>Cuenta</t>
  </si>
  <si>
    <t>Valor según soporte</t>
  </si>
  <si>
    <t>Diferencia</t>
  </si>
  <si>
    <t>Documento soporte</t>
  </si>
  <si>
    <t>Fecha de documento soporte</t>
  </si>
  <si>
    <t>Tercero</t>
  </si>
  <si>
    <t>Observación</t>
  </si>
  <si>
    <t>Resultado</t>
  </si>
  <si>
    <t>Conclusión</t>
  </si>
  <si>
    <t>Compañía Ejemplo SAS</t>
  </si>
  <si>
    <t>Fc1342467</t>
  </si>
  <si>
    <t>Verificado Satisfactorio</t>
  </si>
  <si>
    <t xml:space="preserve">   a. Fecha de corte</t>
  </si>
  <si>
    <t>* Actualizar el entendimiento sobre el contrato que origina los derechos fiduciarios.</t>
  </si>
  <si>
    <t xml:space="preserve">  b. Bases de presentación</t>
  </si>
  <si>
    <t xml:space="preserve">  c. informe de gestión o de actividad, para comprender otros aspectos que puedan afectar el proceso de incorporación de las saldos contables al estado financiero de Compañía Ejemplo SAS</t>
  </si>
  <si>
    <t>El siguiente es un detalle del saldo de las cuentas de activos intangibles</t>
  </si>
  <si>
    <t>Concepto</t>
  </si>
  <si>
    <t>Derechos fiduciarios</t>
  </si>
  <si>
    <t>Totales</t>
  </si>
  <si>
    <t>Licencia de software que utiliza la Entidad para el control de sus inventarios, que a su vez son el core del negocio. Esta licencia tiene vigencia por 3 años, plazo al que se ha definido la vida útil para su amortización contable.</t>
  </si>
  <si>
    <t>Saldo a la fecha de corte, neto</t>
  </si>
  <si>
    <t>Licencias, neto</t>
  </si>
  <si>
    <t>Explicaciones de las variaciones:</t>
  </si>
  <si>
    <t>Valor total de la renovación de la licencia</t>
  </si>
  <si>
    <t>36 meses</t>
  </si>
  <si>
    <t>Tiempo transcurrido entre la fecha de compra y la fecha de corte</t>
  </si>
  <si>
    <t>Valor del saldo remanente del activo de la licencia</t>
  </si>
  <si>
    <t>Valo de la amortización transcurrida  acumulada</t>
  </si>
  <si>
    <t>Fecha:</t>
  </si>
  <si>
    <t>Nombre del cliente:</t>
  </si>
  <si>
    <t>Período terminado:</t>
  </si>
  <si>
    <t>31 de diciembre de 20XX</t>
  </si>
  <si>
    <t xml:space="preserve">Preparado por:                      </t>
  </si>
  <si>
    <t>Revisado:</t>
  </si>
  <si>
    <t>XX/XX/XXXX</t>
  </si>
  <si>
    <t>Referencia de PT</t>
  </si>
  <si>
    <t>CONCEPTO</t>
  </si>
  <si>
    <t>SALDO 20XX-1</t>
  </si>
  <si>
    <t>SALDO 20XX</t>
  </si>
  <si>
    <t>VARIACIÓN</t>
  </si>
  <si>
    <t>% VAR</t>
  </si>
  <si>
    <t>❶</t>
  </si>
  <si>
    <t>El decremento se debe a que durante 20XX se distribuyeron las ganancias del negocio fiduciario que se realizaron previamente, en años anteriores. Así:</t>
  </si>
  <si>
    <t>Subsumaria</t>
  </si>
  <si>
    <t>Diferencia inmaterial: (1%)</t>
  </si>
  <si>
    <t>Utilidades acumuladas negocio fiduciario, de 20XX-1 y anteriores</t>
  </si>
  <si>
    <t>Participación que se tiene: (20%)</t>
  </si>
  <si>
    <t>VALOR CONTABLE</t>
  </si>
  <si>
    <t>❷</t>
  </si>
  <si>
    <t>12 meses</t>
  </si>
  <si>
    <t>OBJETIVO</t>
  </si>
  <si>
    <t>Procedimiento:</t>
  </si>
  <si>
    <t>• Efectuar lectura de la información financiera del derecho fiduciario, para verificar:</t>
  </si>
  <si>
    <t>• Obtener el reporte (información contable financiera) del derecho fiduciario, emitido por la Entidad Financiera respectiva, con corte al 31 de diciembre de 20XX.</t>
  </si>
  <si>
    <t>1. Verificar la Integridad, existencia y exactitud de los activos intangibles representados en negocios fiduciarios de la Compañía al 31 de diciembre de 20XX.</t>
  </si>
  <si>
    <t>RESULTADOS OBTENIDOS</t>
  </si>
  <si>
    <t>Obtuvimos el reporte contable y financiero del negocio fiduciario, al 31 de diciembre de 20XX, a continuación presentamos un resumen de los conceptos y los saldos reportados:</t>
  </si>
  <si>
    <t>Preparado por:</t>
  </si>
  <si>
    <t>DOCUMENTACIÓN SOPORTES</t>
  </si>
  <si>
    <t>No. Ítem</t>
  </si>
  <si>
    <t>CONTABILIDAD</t>
  </si>
  <si>
    <t>Se verifico el 100% de los intangibles que posee la compañía al 31 de diciembre de 20XX.</t>
  </si>
  <si>
    <t>DOCUMENTACIÓN MUESTRA</t>
  </si>
  <si>
    <t>No. de documento soporte</t>
  </si>
  <si>
    <t>Facture de compra</t>
  </si>
  <si>
    <t>TOTAL</t>
  </si>
  <si>
    <t>De acuerdo con el trabajo realizado el cual considero adecuado, se concluye que el saldo de la cuenta de intangibles es razonable con corte al 31 de diciembre de 20XX.</t>
  </si>
  <si>
    <t>El valor de la cuenta de intangibles al 31 de diciembre de 20XX es la siguiente;</t>
  </si>
  <si>
    <t>2/1/20XX</t>
  </si>
  <si>
    <t>2. Comprobar el adecuado reconocimiento de los activos intangibles (derechos fiduciarios) al 31 de diciembre de 20XX.</t>
  </si>
  <si>
    <t>Meses, o periodo de vida útil de la licencia</t>
  </si>
  <si>
    <t>Esta licencia se renovó durante 20XX, exactamente el 2 de enero de 20XX, con la siguiente información realizamos un recálculo del saldo, cómo expectativa:</t>
  </si>
  <si>
    <t>DF-1</t>
  </si>
  <si>
    <t>DF-2</t>
  </si>
  <si>
    <t>DF-3</t>
  </si>
  <si>
    <t>Intersistemas SAS</t>
  </si>
  <si>
    <t>CODIGO:</t>
  </si>
  <si>
    <t>VERSION:</t>
  </si>
  <si>
    <t>VIGENCIA</t>
  </si>
  <si>
    <t>OPE P01 F48</t>
  </si>
  <si>
    <t>OPE P01 F49</t>
  </si>
  <si>
    <t>OPE P01 F50</t>
  </si>
  <si>
    <t>12/01/20202</t>
  </si>
  <si>
    <t>VIGENCIA: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</si>
</sst>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 * #,##0.00_ ;_ * \-#,##0.00_ ;_ * &quot;-&quot;??_ ;_ @_ "/>
    <numFmt numFmtId="167" formatCode="_-[$$-240A]\ * #,##0.00_-;\-[$$-240A]\ * #,##0.00_-;_-[$$-240A]\ * &quot;-&quot;??_-;_-@_-"/>
    <numFmt numFmtId="168" formatCode="_-[$$-240A]\ * #,##0_-;\-[$$-240A]\ * #,##0_-;_-[$$-240A]\ * &quot;-&quot;??_-;_-@_-"/>
    <numFmt numFmtId="169" formatCode="dd\/mm\/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B050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sz val="11"/>
      <color rgb="FFFF000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63377788628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indexed="64"/>
      </left>
      <right style="thin">
        <color theme="2"/>
      </right>
      <top style="medium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indexed="64"/>
      </top>
      <bottom style="thin">
        <color theme="2"/>
      </bottom>
      <diagonal/>
    </border>
    <border>
      <left style="thin">
        <color theme="2"/>
      </left>
      <right style="medium">
        <color indexed="64"/>
      </right>
      <top style="medium">
        <color indexed="64"/>
      </top>
      <bottom style="thin">
        <color theme="2"/>
      </bottom>
      <diagonal/>
    </border>
    <border>
      <left style="medium">
        <color indexed="64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thin">
        <color theme="2"/>
      </bottom>
      <diagonal/>
    </border>
    <border>
      <left style="medium">
        <color indexed="64"/>
      </left>
      <right/>
      <top style="thin">
        <color theme="2"/>
      </top>
      <bottom style="medium">
        <color indexed="64"/>
      </bottom>
      <diagonal/>
    </border>
    <border>
      <left/>
      <right/>
      <top style="thin">
        <color theme="2"/>
      </top>
      <bottom style="medium">
        <color indexed="64"/>
      </bottom>
      <diagonal/>
    </border>
    <border>
      <left/>
      <right style="thin">
        <color theme="2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2"/>
      </bottom>
      <diagonal/>
    </border>
    <border>
      <left/>
      <right/>
      <top style="medium">
        <color indexed="64"/>
      </top>
      <bottom style="thin">
        <color theme="2"/>
      </bottom>
      <diagonal/>
    </border>
    <border>
      <left/>
      <right style="thin">
        <color theme="2"/>
      </right>
      <top style="medium">
        <color indexed="64"/>
      </top>
      <bottom style="thin">
        <color theme="2"/>
      </bottom>
      <diagonal/>
    </border>
    <border>
      <left style="medium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indexed="64"/>
      </left>
      <right style="thin">
        <color theme="2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2"/>
      </right>
      <top style="medium">
        <color indexed="64"/>
      </top>
      <bottom/>
      <diagonal/>
    </border>
    <border>
      <left style="thin">
        <color theme="2"/>
      </left>
      <right style="thin">
        <color theme="2"/>
      </right>
      <top style="medium">
        <color indexed="64"/>
      </top>
      <bottom/>
      <diagonal/>
    </border>
    <border>
      <left style="thin">
        <color theme="2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2"/>
      </right>
      <top/>
      <bottom style="medium">
        <color indexed="64"/>
      </bottom>
      <diagonal/>
    </border>
    <border>
      <left style="thin">
        <color theme="2"/>
      </left>
      <right style="thin">
        <color theme="2"/>
      </right>
      <top/>
      <bottom style="medium">
        <color indexed="64"/>
      </bottom>
      <diagonal/>
    </border>
    <border>
      <left style="thin">
        <color theme="2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top"/>
    </xf>
    <xf numFmtId="4" fontId="2" fillId="0" borderId="0">
      <alignment vertical="top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21" fillId="0" borderId="0"/>
  </cellStyleXfs>
  <cellXfs count="18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13" fillId="2" borderId="0" xfId="0" applyFont="1" applyFill="1" applyAlignment="1">
      <alignment vertical="center" wrapText="1"/>
    </xf>
    <xf numFmtId="0" fontId="9" fillId="2" borderId="0" xfId="7" applyFont="1" applyFill="1" applyAlignment="1">
      <alignment vertical="center"/>
    </xf>
    <xf numFmtId="0" fontId="9" fillId="0" borderId="0" xfId="7" applyFont="1" applyAlignment="1">
      <alignment vertical="center"/>
    </xf>
    <xf numFmtId="0" fontId="10" fillId="2" borderId="0" xfId="7" applyFont="1" applyFill="1" applyAlignment="1">
      <alignment vertical="center"/>
    </xf>
    <xf numFmtId="0" fontId="10" fillId="4" borderId="0" xfId="7" applyFont="1" applyFill="1" applyAlignment="1">
      <alignment vertical="center"/>
    </xf>
    <xf numFmtId="0" fontId="14" fillId="4" borderId="12" xfId="7" applyFont="1" applyFill="1" applyBorder="1" applyAlignment="1">
      <alignment vertical="center"/>
    </xf>
    <xf numFmtId="0" fontId="17" fillId="4" borderId="11" xfId="7" applyFont="1" applyFill="1" applyBorder="1" applyAlignment="1">
      <alignment vertical="center"/>
    </xf>
    <xf numFmtId="0" fontId="16" fillId="4" borderId="11" xfId="7" applyFont="1" applyFill="1" applyBorder="1" applyAlignment="1">
      <alignment horizontal="left" vertical="center"/>
    </xf>
    <xf numFmtId="0" fontId="14" fillId="4" borderId="12" xfId="7" applyFont="1" applyFill="1" applyBorder="1" applyAlignment="1">
      <alignment horizontal="left" vertical="center"/>
    </xf>
    <xf numFmtId="14" fontId="16" fillId="4" borderId="11" xfId="7" applyNumberFormat="1" applyFont="1" applyFill="1" applyBorder="1" applyAlignment="1">
      <alignment horizontal="center" vertical="center"/>
    </xf>
    <xf numFmtId="166" fontId="14" fillId="4" borderId="13" xfId="8" applyFont="1" applyFill="1" applyBorder="1" applyAlignment="1">
      <alignment vertical="center"/>
    </xf>
    <xf numFmtId="0" fontId="10" fillId="2" borderId="0" xfId="7" applyFont="1" applyFill="1" applyAlignment="1">
      <alignment horizontal="left" vertical="center"/>
    </xf>
    <xf numFmtId="0" fontId="9" fillId="4" borderId="0" xfId="7" applyFont="1" applyFill="1" applyAlignment="1">
      <alignment vertical="center"/>
    </xf>
    <xf numFmtId="0" fontId="0" fillId="2" borderId="0" xfId="0" applyFill="1"/>
    <xf numFmtId="0" fontId="15" fillId="4" borderId="11" xfId="7" applyFont="1" applyFill="1" applyBorder="1" applyAlignment="1">
      <alignment vertical="center"/>
    </xf>
    <xf numFmtId="168" fontId="7" fillId="0" borderId="3" xfId="0" applyNumberFormat="1" applyFont="1" applyBorder="1" applyAlignment="1">
      <alignment horizontal="center" vertical="center"/>
    </xf>
    <xf numFmtId="168" fontId="7" fillId="0" borderId="3" xfId="5" applyNumberFormat="1" applyFont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horizontal="right"/>
    </xf>
    <xf numFmtId="0" fontId="7" fillId="0" borderId="9" xfId="0" applyFont="1" applyBorder="1" applyAlignment="1">
      <alignment horizontal="center" vertical="center"/>
    </xf>
    <xf numFmtId="168" fontId="7" fillId="0" borderId="0" xfId="5" applyNumberFormat="1" applyFont="1" applyBorder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9" fontId="7" fillId="0" borderId="19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8" fontId="6" fillId="2" borderId="2" xfId="0" applyNumberFormat="1" applyFont="1" applyFill="1" applyBorder="1" applyAlignment="1">
      <alignment horizontal="center" vertical="center"/>
    </xf>
    <xf numFmtId="10" fontId="6" fillId="2" borderId="5" xfId="6" applyNumberFormat="1" applyFont="1" applyFill="1" applyBorder="1" applyAlignment="1">
      <alignment horizontal="center" vertical="center"/>
    </xf>
    <xf numFmtId="168" fontId="11" fillId="0" borderId="0" xfId="0" applyNumberFormat="1" applyFont="1" applyAlignment="1">
      <alignment horizontal="center" vertical="center"/>
    </xf>
    <xf numFmtId="10" fontId="11" fillId="0" borderId="8" xfId="6" applyNumberFormat="1" applyFont="1" applyBorder="1" applyAlignment="1">
      <alignment horizontal="center" vertical="center"/>
    </xf>
    <xf numFmtId="166" fontId="18" fillId="4" borderId="10" xfId="8" applyFont="1" applyFill="1" applyBorder="1" applyAlignment="1">
      <alignment horizontal="center" vertical="center"/>
    </xf>
    <xf numFmtId="0" fontId="0" fillId="2" borderId="8" xfId="0" applyFill="1" applyBorder="1"/>
    <xf numFmtId="0" fontId="19" fillId="2" borderId="9" xfId="0" applyFont="1" applyFill="1" applyBorder="1" applyAlignment="1">
      <alignment horizontal="center" vertical="center"/>
    </xf>
    <xf numFmtId="0" fontId="12" fillId="2" borderId="6" xfId="0" applyFont="1" applyFill="1" applyBorder="1"/>
    <xf numFmtId="0" fontId="12" fillId="2" borderId="2" xfId="0" applyFont="1" applyFill="1" applyBorder="1"/>
    <xf numFmtId="0" fontId="0" fillId="2" borderId="2" xfId="0" applyFill="1" applyBorder="1"/>
    <xf numFmtId="0" fontId="0" fillId="2" borderId="5" xfId="0" applyFill="1" applyBorder="1"/>
    <xf numFmtId="0" fontId="8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15" fillId="0" borderId="10" xfId="7" applyFont="1" applyBorder="1" applyAlignment="1">
      <alignment vertical="center"/>
    </xf>
    <xf numFmtId="0" fontId="14" fillId="4" borderId="9" xfId="7" applyFont="1" applyFill="1" applyBorder="1" applyAlignment="1">
      <alignment vertical="center"/>
    </xf>
    <xf numFmtId="0" fontId="14" fillId="4" borderId="0" xfId="7" applyFont="1" applyFill="1" applyAlignment="1">
      <alignment vertical="center"/>
    </xf>
    <xf numFmtId="0" fontId="15" fillId="0" borderId="0" xfId="7" applyFont="1" applyAlignment="1">
      <alignment vertical="center"/>
    </xf>
    <xf numFmtId="0" fontId="16" fillId="4" borderId="0" xfId="7" applyFont="1" applyFill="1" applyAlignment="1">
      <alignment vertical="center"/>
    </xf>
    <xf numFmtId="0" fontId="14" fillId="4" borderId="9" xfId="7" applyFont="1" applyFill="1" applyBorder="1" applyAlignment="1">
      <alignment horizontal="left" vertical="center"/>
    </xf>
    <xf numFmtId="0" fontId="4" fillId="2" borderId="8" xfId="0" applyFont="1" applyFill="1" applyBorder="1"/>
    <xf numFmtId="0" fontId="0" fillId="2" borderId="9" xfId="0" applyFill="1" applyBorder="1"/>
    <xf numFmtId="0" fontId="8" fillId="2" borderId="9" xfId="0" applyFont="1" applyFill="1" applyBorder="1"/>
    <xf numFmtId="0" fontId="0" fillId="2" borderId="9" xfId="0" applyFill="1" applyBorder="1" applyAlignment="1">
      <alignment vertical="top" wrapText="1"/>
    </xf>
    <xf numFmtId="0" fontId="15" fillId="0" borderId="38" xfId="7" applyFont="1" applyBorder="1" applyAlignment="1">
      <alignment vertical="center"/>
    </xf>
    <xf numFmtId="0" fontId="10" fillId="4" borderId="0" xfId="7" applyFont="1" applyFill="1" applyAlignment="1">
      <alignment horizontal="left" vertical="center"/>
    </xf>
    <xf numFmtId="14" fontId="9" fillId="4" borderId="0" xfId="7" applyNumberFormat="1" applyFont="1" applyFill="1" applyAlignment="1">
      <alignment horizontal="left" vertical="center"/>
    </xf>
    <xf numFmtId="166" fontId="9" fillId="4" borderId="0" xfId="8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4" fillId="2" borderId="9" xfId="0" applyFont="1" applyFill="1" applyBorder="1"/>
    <xf numFmtId="164" fontId="3" fillId="5" borderId="17" xfId="1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2" borderId="2" xfId="0" applyFont="1" applyFill="1" applyBorder="1"/>
    <xf numFmtId="0" fontId="4" fillId="2" borderId="5" xfId="0" applyFont="1" applyFill="1" applyBorder="1"/>
    <xf numFmtId="0" fontId="4" fillId="2" borderId="37" xfId="0" applyFont="1" applyFill="1" applyBorder="1" applyAlignment="1">
      <alignment horizontal="center" vertical="center"/>
    </xf>
    <xf numFmtId="167" fontId="4" fillId="2" borderId="31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0" fontId="4" fillId="2" borderId="14" xfId="0" applyFont="1" applyFill="1" applyBorder="1"/>
    <xf numFmtId="0" fontId="4" fillId="2" borderId="15" xfId="0" applyFont="1" applyFill="1" applyBorder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4" xfId="9" applyFont="1" applyBorder="1" applyAlignment="1" applyProtection="1">
      <alignment horizontal="center" vertical="center"/>
      <protection locked="0"/>
    </xf>
    <xf numFmtId="168" fontId="4" fillId="0" borderId="44" xfId="1" applyNumberFormat="1" applyFont="1" applyFill="1" applyBorder="1" applyAlignment="1">
      <alignment horizontal="center" vertical="center"/>
    </xf>
    <xf numFmtId="164" fontId="4" fillId="0" borderId="44" xfId="1" applyNumberFormat="1" applyFont="1" applyBorder="1" applyAlignment="1">
      <alignment horizontal="center" vertical="center"/>
    </xf>
    <xf numFmtId="164" fontId="4" fillId="0" borderId="44" xfId="1" applyNumberFormat="1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169" fontId="4" fillId="0" borderId="44" xfId="0" applyNumberFormat="1" applyFont="1" applyBorder="1" applyAlignment="1">
      <alignment horizontal="left" vertical="center"/>
    </xf>
    <xf numFmtId="0" fontId="9" fillId="2" borderId="44" xfId="0" applyFont="1" applyFill="1" applyBorder="1" applyAlignment="1">
      <alignment horizontal="center" vertical="center"/>
    </xf>
    <xf numFmtId="14" fontId="4" fillId="0" borderId="44" xfId="0" applyNumberFormat="1" applyFont="1" applyBorder="1" applyAlignment="1">
      <alignment horizontal="center" vertical="center" wrapText="1"/>
    </xf>
    <xf numFmtId="14" fontId="4" fillId="0" borderId="45" xfId="1" applyNumberFormat="1" applyFont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168" fontId="4" fillId="2" borderId="12" xfId="0" applyNumberFormat="1" applyFont="1" applyFill="1" applyBorder="1"/>
    <xf numFmtId="168" fontId="4" fillId="2" borderId="11" xfId="0" applyNumberFormat="1" applyFont="1" applyFill="1" applyBorder="1"/>
    <xf numFmtId="164" fontId="22" fillId="0" borderId="44" xfId="1" applyNumberFormat="1" applyFont="1" applyBorder="1" applyAlignment="1">
      <alignment horizontal="center" vertical="center"/>
    </xf>
    <xf numFmtId="164" fontId="22" fillId="2" borderId="10" xfId="0" applyNumberFormat="1" applyFont="1" applyFill="1" applyBorder="1"/>
    <xf numFmtId="0" fontId="19" fillId="2" borderId="9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16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67" fontId="7" fillId="2" borderId="25" xfId="5" applyNumberFormat="1" applyFont="1" applyFill="1" applyBorder="1" applyAlignment="1">
      <alignment vertical="center"/>
    </xf>
    <xf numFmtId="167" fontId="7" fillId="2" borderId="27" xfId="0" applyNumberFormat="1" applyFont="1" applyFill="1" applyBorder="1" applyAlignment="1">
      <alignment vertical="center"/>
    </xf>
    <xf numFmtId="165" fontId="7" fillId="2" borderId="0" xfId="6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7" fontId="6" fillId="2" borderId="31" xfId="0" applyNumberFormat="1" applyFont="1" applyFill="1" applyBorder="1" applyAlignment="1">
      <alignment vertical="center"/>
    </xf>
    <xf numFmtId="9" fontId="7" fillId="2" borderId="0" xfId="0" applyNumberFormat="1" applyFont="1" applyFill="1" applyAlignment="1">
      <alignment vertical="center"/>
    </xf>
    <xf numFmtId="41" fontId="7" fillId="2" borderId="0" xfId="0" applyNumberFormat="1" applyFont="1" applyFill="1" applyAlignment="1">
      <alignment vertical="center"/>
    </xf>
    <xf numFmtId="165" fontId="7" fillId="2" borderId="0" xfId="6" applyNumberFormat="1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167" fontId="7" fillId="2" borderId="27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2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66" fontId="18" fillId="4" borderId="4" xfId="8" applyFont="1" applyFill="1" applyBorder="1" applyAlignment="1">
      <alignment horizontal="center" vertical="center"/>
    </xf>
    <xf numFmtId="0" fontId="24" fillId="6" borderId="16" xfId="0" applyFont="1" applyFill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0" fontId="24" fillId="6" borderId="15" xfId="0" applyFont="1" applyFill="1" applyBorder="1" applyAlignment="1">
      <alignment horizontal="center" vertical="center"/>
    </xf>
    <xf numFmtId="0" fontId="24" fillId="6" borderId="23" xfId="0" applyFont="1" applyFill="1" applyBorder="1" applyAlignment="1">
      <alignment horizontal="left" vertical="center"/>
    </xf>
    <xf numFmtId="0" fontId="24" fillId="6" borderId="24" xfId="0" applyFont="1" applyFill="1" applyBorder="1" applyAlignment="1">
      <alignment horizontal="left" vertical="center"/>
    </xf>
    <xf numFmtId="0" fontId="24" fillId="6" borderId="35" xfId="0" applyFont="1" applyFill="1" applyBorder="1" applyAlignment="1">
      <alignment horizontal="left" vertical="center"/>
    </xf>
    <xf numFmtId="0" fontId="24" fillId="6" borderId="20" xfId="0" applyFont="1" applyFill="1" applyBorder="1" applyAlignment="1">
      <alignment horizontal="left" vertical="center"/>
    </xf>
    <xf numFmtId="0" fontId="24" fillId="6" borderId="36" xfId="0" applyFont="1" applyFill="1" applyBorder="1" applyAlignment="1">
      <alignment horizontal="left" vertical="center"/>
    </xf>
    <xf numFmtId="0" fontId="24" fillId="6" borderId="37" xfId="0" applyFont="1" applyFill="1" applyBorder="1" applyAlignment="1">
      <alignment horizontal="left" vertical="center"/>
    </xf>
    <xf numFmtId="0" fontId="4" fillId="0" borderId="0" xfId="0" applyFont="1"/>
    <xf numFmtId="0" fontId="0" fillId="2" borderId="15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4" fillId="4" borderId="6" xfId="7" applyFont="1" applyFill="1" applyBorder="1" applyAlignment="1">
      <alignment vertical="center"/>
    </xf>
    <xf numFmtId="0" fontId="16" fillId="4" borderId="2" xfId="7" applyFont="1" applyFill="1" applyBorder="1" applyAlignment="1">
      <alignment vertical="center"/>
    </xf>
    <xf numFmtId="166" fontId="14" fillId="4" borderId="46" xfId="8" applyFont="1" applyFill="1" applyBorder="1" applyAlignment="1">
      <alignment vertical="center"/>
    </xf>
    <xf numFmtId="0" fontId="15" fillId="0" borderId="2" xfId="7" applyFont="1" applyBorder="1" applyAlignment="1">
      <alignment vertical="center"/>
    </xf>
    <xf numFmtId="0" fontId="24" fillId="0" borderId="48" xfId="0" applyFont="1" applyBorder="1" applyAlignment="1">
      <alignment horizontal="center" vertical="center" wrapText="1"/>
    </xf>
    <xf numFmtId="14" fontId="24" fillId="0" borderId="48" xfId="0" applyNumberFormat="1" applyFont="1" applyBorder="1" applyAlignment="1">
      <alignment horizontal="center" vertical="center" wrapText="1"/>
    </xf>
    <xf numFmtId="0" fontId="24" fillId="0" borderId="49" xfId="0" applyFont="1" applyBorder="1" applyAlignment="1">
      <alignment horizontal="right" vertical="center" wrapText="1"/>
    </xf>
    <xf numFmtId="0" fontId="24" fillId="0" borderId="47" xfId="0" applyFont="1" applyBorder="1" applyAlignment="1">
      <alignment horizontal="right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6" borderId="32" xfId="0" applyFont="1" applyFill="1" applyBorder="1" applyAlignment="1">
      <alignment horizontal="left" vertical="center"/>
    </xf>
    <xf numFmtId="0" fontId="24" fillId="6" borderId="33" xfId="0" applyFont="1" applyFill="1" applyBorder="1" applyAlignment="1">
      <alignment horizontal="left" vertical="center"/>
    </xf>
    <xf numFmtId="0" fontId="24" fillId="6" borderId="34" xfId="0" applyFont="1" applyFill="1" applyBorder="1" applyAlignment="1">
      <alignment horizontal="left" vertical="center"/>
    </xf>
    <xf numFmtId="0" fontId="24" fillId="6" borderId="26" xfId="0" applyFont="1" applyFill="1" applyBorder="1" applyAlignment="1">
      <alignment horizontal="left" vertical="center"/>
    </xf>
    <xf numFmtId="0" fontId="24" fillId="6" borderId="21" xfId="0" applyFont="1" applyFill="1" applyBorder="1" applyAlignment="1">
      <alignment horizontal="left" vertical="center"/>
    </xf>
    <xf numFmtId="0" fontId="24" fillId="6" borderId="22" xfId="0" applyFont="1" applyFill="1" applyBorder="1" applyAlignment="1">
      <alignment horizontal="left" vertical="center"/>
    </xf>
    <xf numFmtId="0" fontId="15" fillId="0" borderId="2" xfId="7" applyFont="1" applyBorder="1" applyAlignment="1">
      <alignment horizontal="center" vertical="center"/>
    </xf>
    <xf numFmtId="0" fontId="15" fillId="0" borderId="5" xfId="7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24" fillId="6" borderId="28" xfId="0" applyFont="1" applyFill="1" applyBorder="1" applyAlignment="1">
      <alignment horizontal="left" vertical="center"/>
    </xf>
    <xf numFmtId="0" fontId="24" fillId="6" borderId="29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  <xf numFmtId="14" fontId="16" fillId="4" borderId="11" xfId="7" applyNumberFormat="1" applyFont="1" applyFill="1" applyBorder="1" applyAlignment="1">
      <alignment horizontal="center" vertical="center"/>
    </xf>
    <xf numFmtId="14" fontId="16" fillId="4" borderId="38" xfId="7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10" fillId="6" borderId="9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9" xfId="0" applyFill="1" applyBorder="1"/>
    <xf numFmtId="0" fontId="0" fillId="2" borderId="0" xfId="0" applyFill="1"/>
    <xf numFmtId="0" fontId="10" fillId="6" borderId="16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4" fillId="2" borderId="9" xfId="0" applyFont="1" applyFill="1" applyBorder="1" applyAlignment="1">
      <alignment horizontal="left" vertical="center" wrapText="1"/>
    </xf>
    <xf numFmtId="0" fontId="10" fillId="6" borderId="16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16" fillId="4" borderId="2" xfId="7" applyFont="1" applyFill="1" applyBorder="1" applyAlignment="1">
      <alignment horizontal="center" vertical="center"/>
    </xf>
    <xf numFmtId="0" fontId="16" fillId="4" borderId="11" xfId="7" applyFont="1" applyFill="1" applyBorder="1" applyAlignment="1">
      <alignment horizontal="center" vertical="center"/>
    </xf>
    <xf numFmtId="0" fontId="16" fillId="4" borderId="11" xfId="7" applyFont="1" applyFill="1" applyBorder="1" applyAlignment="1">
      <alignment horizontal="left" vertical="center" indent="12"/>
    </xf>
    <xf numFmtId="0" fontId="4" fillId="2" borderId="0" xfId="0" applyFont="1" applyFill="1" applyAlignment="1">
      <alignment horizontal="left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0" xfId="0" applyFont="1" applyFill="1" applyBorder="1" applyAlignment="1">
      <alignment horizontal="center" vertical="center" wrapText="1"/>
    </xf>
    <xf numFmtId="0" fontId="10" fillId="6" borderId="41" xfId="0" applyFont="1" applyFill="1" applyBorder="1" applyAlignment="1">
      <alignment horizontal="center" vertical="center" wrapText="1"/>
    </xf>
    <xf numFmtId="0" fontId="10" fillId="6" borderId="4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</cellXfs>
  <cellStyles count="10">
    <cellStyle name="Millares" xfId="1" builtinId="3"/>
    <cellStyle name="Millares [0]" xfId="5" builtinId="6"/>
    <cellStyle name="Millares [0] 2" xfId="3" xr:uid="{00000000-0005-0000-0000-000003000000}"/>
    <cellStyle name="Millares 2" xfId="4" xr:uid="{00000000-0005-0000-0000-000004000000}"/>
    <cellStyle name="Millares 2 3" xfId="8" xr:uid="{00000000-0005-0000-0000-000005000000}"/>
    <cellStyle name="Normal" xfId="0" builtinId="0"/>
    <cellStyle name="Normal 2" xfId="7" xr:uid="{00000000-0005-0000-0000-000007000000}"/>
    <cellStyle name="Normal 3" xfId="9" xr:uid="{00000000-0005-0000-0000-000008000000}"/>
    <cellStyle name="Normal 5" xfId="2" xr:uid="{00000000-0005-0000-0000-000009000000}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25</xdr:row>
      <xdr:rowOff>66675</xdr:rowOff>
    </xdr:from>
    <xdr:to>
      <xdr:col>10</xdr:col>
      <xdr:colOff>390525</xdr:colOff>
      <xdr:row>45</xdr:row>
      <xdr:rowOff>19050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304800" y="6057900"/>
          <a:ext cx="9048750" cy="3762375"/>
          <a:chOff x="1524000" y="6410325"/>
          <a:chExt cx="7277100" cy="3476625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524000" y="6410325"/>
            <a:ext cx="7277100" cy="3476625"/>
          </a:xfrm>
          <a:prstGeom prst="rect">
            <a:avLst/>
          </a:prstGeom>
        </xdr:spPr>
      </xdr:pic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6800850" y="6924675"/>
            <a:ext cx="123825" cy="142875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Jmfarfan%20Assurance\Clientes\Auditool\templates%20wp\Ciclo%20de%20ingresos%20y%20cartera\Muestra%20facturacio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.I.E.%20ISO2000\Desktop\caff\ajustados\3.%20Ingresos%20Operacionales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Auditool\Aplicativos%20Auditool\Disponible-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pbox\Dropbox\AuditX\NUEVA%20HERRAMIENTA\Audit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Muestreo"/>
      <sheetName val="Tabla"/>
    </sheetNames>
    <sheetDataSet>
      <sheetData sheetId="0" refreshError="1"/>
      <sheetData sheetId="1" refreshError="1"/>
      <sheetData sheetId="2">
        <row r="2">
          <cell r="A2">
            <v>0.5</v>
          </cell>
          <cell r="D2">
            <v>0</v>
          </cell>
        </row>
        <row r="3">
          <cell r="A3">
            <v>0.6</v>
          </cell>
          <cell r="D3">
            <v>0.01</v>
          </cell>
        </row>
        <row r="4">
          <cell r="A4">
            <v>0.7</v>
          </cell>
          <cell r="D4">
            <v>0.02</v>
          </cell>
        </row>
        <row r="5">
          <cell r="A5">
            <v>0.75</v>
          </cell>
          <cell r="D5">
            <v>0.03</v>
          </cell>
        </row>
        <row r="6">
          <cell r="A6">
            <v>0.8</v>
          </cell>
          <cell r="D6">
            <v>0.04</v>
          </cell>
        </row>
        <row r="7">
          <cell r="A7">
            <v>0.85</v>
          </cell>
          <cell r="D7">
            <v>0.05</v>
          </cell>
        </row>
        <row r="8">
          <cell r="A8">
            <v>0.9</v>
          </cell>
          <cell r="D8">
            <v>0.06</v>
          </cell>
        </row>
        <row r="9">
          <cell r="A9">
            <v>0.92</v>
          </cell>
          <cell r="D9">
            <v>7.0000000000000007E-2</v>
          </cell>
        </row>
        <row r="10">
          <cell r="A10">
            <v>0.94</v>
          </cell>
          <cell r="D10">
            <v>0.08</v>
          </cell>
        </row>
        <row r="11">
          <cell r="A11">
            <v>0.95</v>
          </cell>
          <cell r="D11">
            <v>0.09</v>
          </cell>
        </row>
        <row r="12">
          <cell r="A12">
            <v>0.96</v>
          </cell>
          <cell r="D12">
            <v>0.1</v>
          </cell>
        </row>
        <row r="13">
          <cell r="A13">
            <v>0.97</v>
          </cell>
          <cell r="D13">
            <v>0.12</v>
          </cell>
        </row>
        <row r="14">
          <cell r="A14">
            <v>0.98</v>
          </cell>
          <cell r="D14">
            <v>0.14000000000000001</v>
          </cell>
        </row>
        <row r="15">
          <cell r="A15">
            <v>0.99</v>
          </cell>
          <cell r="D15">
            <v>0.16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Analítica"/>
      <sheetName val="Integridad"/>
      <sheetName val="Muestreo integral"/>
      <sheetName val="Consecutivos"/>
      <sheetName val="Roll Forward"/>
      <sheetName val="Corte"/>
      <sheetName val="Controles (diseño y eficacia)"/>
      <sheetName val="Muestra Control Interno"/>
      <sheetName val="Matriz evaluación controles"/>
      <sheetName val="MARGEN BRUTO"/>
    </sheetNames>
    <sheetDataSet>
      <sheetData sheetId="0"/>
      <sheetData sheetId="1"/>
      <sheetData sheetId="2"/>
      <sheetData sheetId="3">
        <row r="56">
          <cell r="B56">
            <v>0.5</v>
          </cell>
          <cell r="F56">
            <v>0</v>
          </cell>
        </row>
        <row r="57">
          <cell r="B57">
            <v>0.6</v>
          </cell>
          <cell r="F57">
            <v>0.01</v>
          </cell>
        </row>
        <row r="58">
          <cell r="B58">
            <v>0.7</v>
          </cell>
          <cell r="F58">
            <v>0.02</v>
          </cell>
        </row>
        <row r="59">
          <cell r="B59">
            <v>0.75</v>
          </cell>
          <cell r="F59">
            <v>0.03</v>
          </cell>
        </row>
        <row r="60">
          <cell r="B60">
            <v>0.8</v>
          </cell>
          <cell r="F60">
            <v>0.04</v>
          </cell>
        </row>
        <row r="61">
          <cell r="B61">
            <v>0.85</v>
          </cell>
          <cell r="F61">
            <v>0.05</v>
          </cell>
        </row>
        <row r="62">
          <cell r="B62">
            <v>0.9</v>
          </cell>
          <cell r="D62">
            <v>1.282</v>
          </cell>
          <cell r="E62">
            <v>1.645</v>
          </cell>
          <cell r="F62">
            <v>0.06</v>
          </cell>
        </row>
        <row r="63">
          <cell r="B63">
            <v>0.92</v>
          </cell>
          <cell r="D63">
            <v>1.405</v>
          </cell>
          <cell r="E63">
            <v>1.7509999999999999</v>
          </cell>
          <cell r="F63">
            <v>7.0000000000000007E-2</v>
          </cell>
        </row>
        <row r="64">
          <cell r="B64">
            <v>0.94</v>
          </cell>
          <cell r="D64">
            <v>1.5549999999999999</v>
          </cell>
          <cell r="E64">
            <v>1.881</v>
          </cell>
          <cell r="F64">
            <v>0.08</v>
          </cell>
        </row>
        <row r="65">
          <cell r="B65">
            <v>0.95</v>
          </cell>
          <cell r="D65">
            <v>1.645</v>
          </cell>
          <cell r="E65">
            <v>1.96</v>
          </cell>
          <cell r="F65">
            <v>0.09</v>
          </cell>
        </row>
        <row r="66">
          <cell r="B66">
            <v>0.96</v>
          </cell>
          <cell r="D66">
            <v>1.7509999999999999</v>
          </cell>
          <cell r="E66">
            <v>2.0539999999999998</v>
          </cell>
          <cell r="F66">
            <v>0.1</v>
          </cell>
        </row>
        <row r="67">
          <cell r="B67">
            <v>0.97</v>
          </cell>
          <cell r="D67">
            <v>1.881</v>
          </cell>
          <cell r="E67">
            <v>2.17</v>
          </cell>
          <cell r="F67">
            <v>0.12</v>
          </cell>
        </row>
        <row r="68">
          <cell r="B68">
            <v>0.98</v>
          </cell>
          <cell r="D68">
            <v>2.0539999999999998</v>
          </cell>
          <cell r="E68">
            <v>2.3260000000000001</v>
          </cell>
          <cell r="F68">
            <v>0.14000000000000001</v>
          </cell>
        </row>
        <row r="69">
          <cell r="B69">
            <v>0.99</v>
          </cell>
          <cell r="D69">
            <v>2.327</v>
          </cell>
          <cell r="E69">
            <v>2.5760000000000001</v>
          </cell>
          <cell r="F69">
            <v>0.16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Arqueo de Caja Menor"/>
      <sheetName val="Arqueo de Caja General"/>
      <sheetName val="Monedas y Comprobante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Argentina</v>
          </cell>
        </row>
        <row r="3">
          <cell r="A3" t="str">
            <v>Bolivia</v>
          </cell>
        </row>
        <row r="4">
          <cell r="A4" t="str">
            <v>Chile</v>
          </cell>
        </row>
        <row r="5">
          <cell r="A5" t="str">
            <v>Colombia</v>
          </cell>
        </row>
        <row r="6">
          <cell r="A6" t="str">
            <v>Costa Rica</v>
          </cell>
        </row>
        <row r="7">
          <cell r="A7" t="str">
            <v>Ecuador</v>
          </cell>
        </row>
        <row r="8">
          <cell r="A8" t="str">
            <v>El Salvador</v>
          </cell>
        </row>
        <row r="9">
          <cell r="A9" t="str">
            <v>España</v>
          </cell>
        </row>
        <row r="10">
          <cell r="A10" t="str">
            <v>Guatemala</v>
          </cell>
        </row>
        <row r="11">
          <cell r="A11" t="str">
            <v>Guinea Ecuatorial</v>
          </cell>
        </row>
        <row r="12">
          <cell r="A12" t="str">
            <v>México</v>
          </cell>
        </row>
        <row r="13">
          <cell r="A13" t="str">
            <v>Nicaragua</v>
          </cell>
        </row>
        <row r="14">
          <cell r="A14" t="str">
            <v>Panamá</v>
          </cell>
        </row>
        <row r="15">
          <cell r="A15" t="str">
            <v>Paraguay</v>
          </cell>
        </row>
        <row r="16">
          <cell r="A16" t="str">
            <v>Perú</v>
          </cell>
        </row>
        <row r="17">
          <cell r="A17" t="str">
            <v>Portugal</v>
          </cell>
        </row>
        <row r="18">
          <cell r="A18" t="str">
            <v>República Dominicana</v>
          </cell>
        </row>
        <row r="19">
          <cell r="A19" t="str">
            <v>Uruguay</v>
          </cell>
        </row>
        <row r="20">
          <cell r="A20" t="str">
            <v>Venezuela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nvenida"/>
      <sheetName val="Sesión de Cierre"/>
      <sheetName val="Revisión Control de Calidad"/>
      <sheetName val="Hechos Posteriores"/>
      <sheetName val="Empresa en Funcionamiento"/>
      <sheetName val="Cedula Dif No Corregida"/>
      <sheetName val="Cedula Dif Corregidas"/>
      <sheetName val="Cedula Omisiones en Present."/>
      <sheetName val="Documento de Conclusión"/>
      <sheetName val="Anexo I- Conclusión"/>
      <sheetName val="Listado de Verif. Auditoria"/>
      <sheetName val="Balance para Sumarias"/>
      <sheetName val="Indice"/>
      <sheetName val="DD-05"/>
      <sheetName val="DD-06"/>
      <sheetName val="DD-07"/>
      <sheetName val="DE-01 Depreciacion PPE"/>
      <sheetName val="DE-02 Entradas y Bajas de PPE"/>
      <sheetName val="DE-03"/>
      <sheetName val="DE-04"/>
      <sheetName val="DF-01 Amortizacion Intangibles"/>
      <sheetName val="DF-02"/>
      <sheetName val="DF-03"/>
      <sheetName val="DG-01 Impuesto Diferido"/>
      <sheetName val="DH-01"/>
      <sheetName val="DH-02"/>
      <sheetName val="DI-01 Conciliacion Bancaria"/>
      <sheetName val="DI-02"/>
      <sheetName val="DI-03"/>
      <sheetName val="DJ-01 Seleccion de Proveedores"/>
      <sheetName val="DJ-02 Confirmación Proveedores"/>
      <sheetName val="DJ-03"/>
      <sheetName val="DJ-04"/>
      <sheetName val="DK-01 Seleccion Ctas por Pagar"/>
      <sheetName val="DK-02 Confirmación Ctas por Pag"/>
      <sheetName val="DK-03 Ctas por Pagar S. Social"/>
      <sheetName val="DK-04"/>
      <sheetName val="DK-05"/>
      <sheetName val="DL-01 Impuestos"/>
      <sheetName val="DL-02"/>
      <sheetName val="DL-03"/>
      <sheetName val="DM-01 Calculo Global Prestacion"/>
      <sheetName val="DM-02 Calculo de Vacaciones"/>
      <sheetName val="DM-03 Planillas S. Social"/>
      <sheetName val="DM-04 Recalculo Nomina"/>
      <sheetName val="DM-05"/>
      <sheetName val="DM-06"/>
      <sheetName val="DM-07"/>
      <sheetName val="DN-01 Respuesta Abogados"/>
      <sheetName val="DN-02 "/>
      <sheetName val="DN-03"/>
      <sheetName val="DO-01 Impuesto Diferido"/>
      <sheetName val="DP-01"/>
      <sheetName val="DP-02"/>
      <sheetName val="DQ-01 Prima en Colocac. de Acc."/>
      <sheetName val="DQ-02 Estado Cambios en Patrim"/>
      <sheetName val="DQ-03"/>
      <sheetName val="DR-01 Conciliacion Facturacion"/>
      <sheetName val="DR-02 Seleccion de Facturas"/>
      <sheetName val="DR-03 Prueba Documental Factura"/>
      <sheetName val="DR-04 Corte Documental"/>
      <sheetName val="DS-01"/>
      <sheetName val="DS-02"/>
      <sheetName val="DS-03"/>
      <sheetName val="DT-01 Seleccion de Gastos"/>
      <sheetName val="DT-02 Prueba Documental Gastos"/>
      <sheetName val="DT-03"/>
      <sheetName val="DT-04"/>
      <sheetName val="DU-01 Gasto por Impuestos"/>
      <sheetName val="DU-02"/>
      <sheetName val="DV-01"/>
      <sheetName val="DW-01"/>
      <sheetName val="DX-01"/>
      <sheetName val="DY-01"/>
      <sheetName val="DR-05"/>
      <sheetName val="DR-06"/>
      <sheetName val="DZ-Check List Estados Fros"/>
      <sheetName val="Matriz Riesgo de Negocio"/>
      <sheetName val="Balance2"/>
      <sheetName val="M. Transacciones Significativas"/>
      <sheetName val="Sum AI-Valorizaciones"/>
      <sheetName val="Estatus PT Auditoria"/>
      <sheetName val="CA-01 Verificacion Compras "/>
      <sheetName val="CA-02 D.I. Compras"/>
      <sheetName val="CA-03 Evaluación Compras"/>
      <sheetName val="CB-01 Verificación Nomina"/>
      <sheetName val="CB-02 D.I. Nomina"/>
      <sheetName val="CB-03 Evaluación Nómina"/>
      <sheetName val="CC-01 Ventas Ingresos"/>
      <sheetName val="CC-02 D.I. Ingresos"/>
      <sheetName val="CC-03 Evaluación Ingresos"/>
      <sheetName val="CD-01 Verificación Inventarios"/>
      <sheetName val="CD-02 D.I. Inventarios"/>
      <sheetName val="CD-03 Evaluación Inventarios"/>
      <sheetName val="CE-01 Entrevista Produccion"/>
      <sheetName val="CE-02 D.I. Produccion"/>
      <sheetName val="CE-03 Evaluacion Produccion"/>
      <sheetName val="CF-01 Verificación Tesoreria"/>
      <sheetName val="CF-02 D.I. Tesoreria"/>
      <sheetName val="CF-03 Evaluación Tesoreria"/>
      <sheetName val="CG-01 Entrevista Contabilidad"/>
      <sheetName val="CG-02 D.I. Contabilidad"/>
      <sheetName val="CG-03 Evaluacion Contabilidad"/>
      <sheetName val="CP-01 Programa Efectivo"/>
      <sheetName val="CP-02 Programa Ingresos"/>
      <sheetName val="CP-03 Programa Inventarios"/>
      <sheetName val="CP-04 Programa Inversiones"/>
      <sheetName val="CP-05 Programa Activos Fijos"/>
      <sheetName val="CP-06 Programa Intangibles"/>
      <sheetName val="CP-07 Programa Gastos"/>
      <sheetName val="CP-08 Programa Nomina"/>
      <sheetName val="CP-09 Programa Impuestos"/>
      <sheetName val="CP-10 Programa Provisiones"/>
      <sheetName val="CP-11 Programa Estimaciones"/>
      <sheetName val="CP-12 Programa Patrimonio"/>
      <sheetName val="CP-13 Programa Anticipos"/>
      <sheetName val="CP-14 Programa Contingencias"/>
      <sheetName val="DA-07"/>
      <sheetName val="FIN-01 Asuntos Criticos"/>
      <sheetName val="DB-04"/>
      <sheetName val="DC-08"/>
      <sheetName val="DD-08"/>
      <sheetName val="DE-05"/>
      <sheetName val="DF-04"/>
      <sheetName val="DH-03"/>
      <sheetName val="DI-04"/>
      <sheetName val="DJ-05"/>
      <sheetName val="DK-06"/>
      <sheetName val="FIN-02 Revelaciones Contables"/>
      <sheetName val="DL-04"/>
      <sheetName val="DM-08"/>
      <sheetName val="DN-04"/>
      <sheetName val="DP-03"/>
      <sheetName val="DQ-04"/>
      <sheetName val="Mapa de Calor Riesgos Negocio"/>
      <sheetName val="Mapa de Calor Transac. Signific"/>
      <sheetName val="Sum AA- Disponible"/>
      <sheetName val="Sum AB- Inversiones"/>
      <sheetName val="Sum AC- Cuentas por Cobrar"/>
      <sheetName val="Sum AD- Inventarios"/>
      <sheetName val="Sum AE Propiedad Planta y Equip"/>
      <sheetName val="Sum AF- Intangibles"/>
      <sheetName val="Sum AG- Activos Diferidos"/>
      <sheetName val="DR-M Marcas Ingresos"/>
      <sheetName val="DU-M Marcas Gastos"/>
      <sheetName val="Sum AH- Otros Activos"/>
      <sheetName val="Sum BA Obligaciones Financieras"/>
      <sheetName val="Sum BB- Proveedores"/>
      <sheetName val="Sum BC- Cuentas por Pagar"/>
      <sheetName val="Sum BD Impuestos y Contribucion"/>
      <sheetName val="Sum BE- Beneficios a Empleados"/>
      <sheetName val="Sum BF- Pas. Estim. Provisiones"/>
      <sheetName val="Sum BG- Pasivos Diferidos"/>
      <sheetName val="Sum BI- Otros Pasivos"/>
      <sheetName val="Sum CA- Patrimonio"/>
      <sheetName val="Sum DA- Ingresos Operacionales"/>
      <sheetName val="Sum DB Ingresos No Operacionale"/>
      <sheetName val="Sum DC Otros Ingresos"/>
      <sheetName val="Sum EA Gastos de Administracion"/>
      <sheetName val="Sum EB- Gastos de Ventas"/>
      <sheetName val="Sum EC- Gastos Financieros"/>
      <sheetName val="Sum ED- Impuesto de Renta"/>
      <sheetName val="Sum EE- Otros Gastos"/>
      <sheetName val="Sum FA- Costo de Ventas"/>
      <sheetName val="Sum FB- Costos de Produccion"/>
      <sheetName val="Sum FC - Costos de Compras"/>
      <sheetName val="Sum FD - Otros Costos"/>
      <sheetName val="DA-01 Conciliacion Bancaria"/>
      <sheetName val="DA-02 Arquero de Caja"/>
      <sheetName val="DA-03 Corte de Cheques"/>
      <sheetName val="DC-03 Deterioro de Cartera"/>
      <sheetName val="DC-02 Conciliación Cartera"/>
      <sheetName val="MC-01 Tiempo Invertido"/>
      <sheetName val="Muestreo"/>
      <sheetName val="DA-M Marcas Efectivo"/>
      <sheetName val="DB-M Marcas Inversiones"/>
      <sheetName val="DC-M Marcas Deudores"/>
      <sheetName val="DD-M Marcas Inventarios"/>
      <sheetName val="DE-M Marcas PPE"/>
      <sheetName val="DF-M Marcas Intangibles"/>
      <sheetName val="DG-M Marcas Diferidos"/>
      <sheetName val="DI-M Marcas Obligaciones Fras"/>
      <sheetName val="DL-M Marcas Impuestos"/>
      <sheetName val="DK-M Marcas Cuentas por pagar"/>
      <sheetName val="DM-M Marcas Beneficios Emplead"/>
      <sheetName val="DN-M Marcas Provisiones "/>
      <sheetName val="DO-M Marcas Pasivos Diferidos"/>
      <sheetName val="DQ-M Marcas Patrimonio"/>
      <sheetName val="DC-04 Circularizacion Ctas x Co"/>
      <sheetName val="DC-05"/>
      <sheetName val="DC-06"/>
      <sheetName val="DC-07"/>
      <sheetName val="DD-01 Mercancia en Transito"/>
      <sheetName val="DD-02 Toma Fisica Inventario"/>
      <sheetName val="DD-03 Juego de Inventarios"/>
      <sheetName val="DD-04 Valuacion Inventarios VNR"/>
      <sheetName val="DS-04"/>
      <sheetName val="BZ-01 Conclusión Planeación"/>
      <sheetName val="DV-02"/>
      <sheetName val="DW-02"/>
      <sheetName val="DX-02"/>
      <sheetName val="DY-02"/>
      <sheetName val="CA-04 Prueba eficacia compras"/>
      <sheetName val="CB-04 Prueba eficacia nomina"/>
      <sheetName val="CC-04 Prueba Eficacia Ventas"/>
      <sheetName val="CD-04 Prueba eficacia Inventari"/>
      <sheetName val="CE-04 Prueba eficacia Producc."/>
      <sheetName val="CF-04 Prueba Eficacia Tesoreria"/>
      <sheetName val="CG-04 Prueba Eficacia Contab."/>
      <sheetName val="DA-04 Cálculo de Intereses"/>
      <sheetName val="DA-05"/>
      <sheetName val="DA-06"/>
      <sheetName val="DB-01 Arqueo de Inversiones"/>
      <sheetName val="DB-02"/>
      <sheetName val="DB-03"/>
      <sheetName val="BS-01 Evaluación T.I."/>
      <sheetName val="DC-01 Anticipos"/>
      <sheetName val="EEFF- Paquete de Estados Fros"/>
      <sheetName val="BA-00 Comprensión del Trabajo"/>
      <sheetName val="Cronograma Auditoria"/>
      <sheetName val="Sum BH-Ingre recibidos anticip"/>
      <sheetName val="Cuestionario Acept. Cliente"/>
      <sheetName val="Cuestionario Contin. Cliente"/>
      <sheetName val="Verif. Compromisos Equipo"/>
      <sheetName val="AA-04 Acuerdos de Encargo"/>
      <sheetName val="BA-01 Pre Planeación"/>
      <sheetName val="BA-02 Entendimiento Entidad"/>
      <sheetName val="BA-03 Discusión Inicial"/>
      <sheetName val="BA-04 Materialidad"/>
      <sheetName val="BA-05 Resumen de Actas"/>
      <sheetName val="BA-06 Resumen de contratos"/>
      <sheetName val="BA-07 Resumen Correspondencia"/>
      <sheetName val="BA-08-1 Reunion con Gerencia Ge"/>
      <sheetName val="BA-08-2 Reunion Gerencia Adm F."/>
      <sheetName val="BA-08-3 Reunion Gerencia Ventas"/>
      <sheetName val="BA-08-4 Reunion Gerencia Compra"/>
      <sheetName val="BA-08-5 Reunion Geren. Operacio"/>
      <sheetName val="BA-08-6 Reunion Ger. RR-HH"/>
      <sheetName val="BA-08-7 Reunion Ger. Contable"/>
      <sheetName val="BA-09 Resumen de Estatutos"/>
      <sheetName val="BA-10 Uso Trabajo de Terceros"/>
      <sheetName val="BA-10-1 Checklist Aud. Interna"/>
      <sheetName val="BA-10-2 Checklist T.I."/>
      <sheetName val="BA-11 Resp. Riesgos de Fraude"/>
      <sheetName val="BA-11-1 Checklst Fraude"/>
      <sheetName val="BA-12 Cadena de Valor Porter"/>
      <sheetName val="BA-13 Checklist Controles  T.I."/>
      <sheetName val="BB Revisión Analitica Inicial"/>
      <sheetName val="BB-1 Revisión Analítica Inicial"/>
      <sheetName val="Revisión Analítica Precierre"/>
      <sheetName val="DZ-2 Revisión Analítica Cierre"/>
      <sheetName val="Hoja Control"/>
      <sheetName val="NIA 220 Control de Calidad"/>
      <sheetName val="NIA 240 Responsabilid en Aud"/>
      <sheetName val="NIA 250 Disp. Legales"/>
      <sheetName val="NIA 402 Eval. organizaciones"/>
      <sheetName val="NIA 550 Partes Vinculadas"/>
      <sheetName val="NIA 570 Empresa Funcionamiento"/>
      <sheetName val="NIA 610 Auditores Internos"/>
      <sheetName val="NIA 620 Auditor Experto"/>
      <sheetName val="NIA 501 Evidencia Litigios"/>
      <sheetName val="NIA 510 Saldos de Apertura"/>
      <sheetName val="NIA 540 Estimaciones Contables"/>
      <sheetName val="FA-01 PT de Cierre"/>
      <sheetName val="P-AJ Planilla Ajustes"/>
      <sheetName val="Materialidad Precierre"/>
      <sheetName val="Materialidad Cierre"/>
      <sheetName val="P-AZ - Hallazgos"/>
      <sheetName val="BC-1 Checklist C.I Reporte Fin."/>
      <sheetName val="BC-2 Principios Eval. de Riesgo"/>
      <sheetName val="BC-3 Principios Act. de Control"/>
      <sheetName val="BC-4 Principios de Info. y Comu"/>
      <sheetName val="BC-5 Principios de Seguimiento"/>
      <sheetName val="BF- Checklist Plane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>
        <row r="250">
          <cell r="A250" t="str">
            <v>Efectivo y Equivalentes</v>
          </cell>
        </row>
        <row r="251">
          <cell r="A251" t="str">
            <v>Inversiones</v>
          </cell>
        </row>
        <row r="252">
          <cell r="A252" t="str">
            <v>Deudores Comerciales y otras Cuentas por Cobrar</v>
          </cell>
        </row>
        <row r="253">
          <cell r="A253" t="str">
            <v>Inventarios</v>
          </cell>
        </row>
        <row r="254">
          <cell r="A254" t="str">
            <v>Propiedad Planta y Equipo</v>
          </cell>
        </row>
        <row r="255">
          <cell r="A255" t="str">
            <v>Activos Intangibles</v>
          </cell>
        </row>
        <row r="256">
          <cell r="A256" t="str">
            <v>Activos Diferidos</v>
          </cell>
        </row>
        <row r="257">
          <cell r="A257" t="str">
            <v>Valorizaciones</v>
          </cell>
        </row>
        <row r="258">
          <cell r="A258" t="str">
            <v>Otros Activos</v>
          </cell>
        </row>
        <row r="259">
          <cell r="A259" t="str">
            <v>Obligaciones Financieras</v>
          </cell>
        </row>
        <row r="260">
          <cell r="A260" t="str">
            <v>Proveedores</v>
          </cell>
        </row>
        <row r="261">
          <cell r="A261" t="str">
            <v>Cuentas por Pagar Comerciales</v>
          </cell>
        </row>
        <row r="262">
          <cell r="A262" t="str">
            <v>Impuestos y Contribuciones</v>
          </cell>
        </row>
        <row r="263">
          <cell r="A263" t="str">
            <v>Beneficios a Empleados</v>
          </cell>
        </row>
        <row r="264">
          <cell r="A264" t="str">
            <v>Pasivos Estimados y Provisiones</v>
          </cell>
        </row>
        <row r="265">
          <cell r="A265" t="str">
            <v>Pasivos Diferidos</v>
          </cell>
        </row>
        <row r="266">
          <cell r="A266" t="str">
            <v>Ingresos Recibidos por Anticipado</v>
          </cell>
        </row>
        <row r="267">
          <cell r="A267" t="str">
            <v>Otros Pasivos</v>
          </cell>
        </row>
        <row r="268">
          <cell r="A268" t="str">
            <v>Patrimonio</v>
          </cell>
        </row>
        <row r="269">
          <cell r="A269" t="str">
            <v>Ingresos Operacionales</v>
          </cell>
        </row>
        <row r="270">
          <cell r="A270" t="str">
            <v>Ingresos No Operacionales</v>
          </cell>
        </row>
        <row r="271">
          <cell r="A271" t="str">
            <v>Otros Ingresos</v>
          </cell>
        </row>
        <row r="272">
          <cell r="A272" t="str">
            <v>Gastos de Administracion</v>
          </cell>
        </row>
        <row r="273">
          <cell r="A273" t="str">
            <v>Gastos de Ventas</v>
          </cell>
        </row>
        <row r="274">
          <cell r="A274" t="str">
            <v>Gastos Financieros</v>
          </cell>
        </row>
        <row r="275">
          <cell r="A275" t="str">
            <v>Impuestos a las Ganancias</v>
          </cell>
        </row>
        <row r="276">
          <cell r="A276" t="str">
            <v>Otros Gastos</v>
          </cell>
        </row>
        <row r="277">
          <cell r="A277" t="str">
            <v>Costo de Ventas</v>
          </cell>
        </row>
        <row r="278">
          <cell r="A278" t="str">
            <v>Costo de Producción</v>
          </cell>
        </row>
        <row r="279">
          <cell r="A279" t="str">
            <v>Costo de Compras</v>
          </cell>
        </row>
        <row r="280">
          <cell r="A280" t="str">
            <v>Otros Costos</v>
          </cell>
        </row>
      </sheetData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EY34"/>
  <sheetViews>
    <sheetView showGridLines="0" workbookViewId="0">
      <selection activeCell="I3" sqref="I3"/>
    </sheetView>
  </sheetViews>
  <sheetFormatPr baseColWidth="10" defaultColWidth="0" defaultRowHeight="15" x14ac:dyDescent="0.25"/>
  <cols>
    <col min="1" max="1" width="2.7109375" style="17" customWidth="1"/>
    <col min="2" max="2" width="19.7109375" customWidth="1"/>
    <col min="3" max="5" width="21.28515625" customWidth="1"/>
    <col min="6" max="6" width="16.28515625" customWidth="1"/>
    <col min="7" max="7" width="12.7109375" bestFit="1" customWidth="1"/>
    <col min="8" max="8" width="16.7109375" customWidth="1"/>
    <col min="9" max="9" width="14.85546875" customWidth="1"/>
    <col min="10" max="10" width="3.5703125" style="17" customWidth="1"/>
    <col min="11" max="20" width="11.42578125" style="17" customWidth="1"/>
    <col min="21" max="16371" width="11.42578125" customWidth="1"/>
    <col min="16372" max="16372" width="2.5703125" customWidth="1"/>
    <col min="16373" max="16373" width="2.85546875" customWidth="1"/>
    <col min="16374" max="16374" width="5.140625" customWidth="1"/>
    <col min="16375" max="16375" width="9.140625" customWidth="1"/>
    <col min="16376" max="16376" width="18.7109375" customWidth="1"/>
    <col min="16377" max="16377" width="16.7109375" customWidth="1"/>
    <col min="16378" max="16378" width="0.28515625" customWidth="1"/>
    <col min="16379" max="16379" width="15.28515625" customWidth="1"/>
    <col min="16380" max="16380" width="20.5703125" customWidth="1"/>
    <col min="16381" max="16381" width="9.140625" customWidth="1"/>
    <col min="16382" max="16382" width="17.5703125" customWidth="1"/>
    <col min="16383" max="16383" width="25.5703125" customWidth="1"/>
    <col min="16384" max="16384" width="27" customWidth="1"/>
  </cols>
  <sheetData>
    <row r="1" spans="1:20 16379:16379" s="109" customFormat="1" ht="27.75" customHeight="1" x14ac:dyDescent="0.25">
      <c r="B1" s="138" t="s">
        <v>48</v>
      </c>
      <c r="C1" s="138"/>
      <c r="D1" s="138"/>
      <c r="E1" s="138"/>
      <c r="F1" s="138"/>
      <c r="G1" s="138"/>
      <c r="H1" s="136" t="s">
        <v>81</v>
      </c>
      <c r="I1" s="134" t="s">
        <v>84</v>
      </c>
    </row>
    <row r="2" spans="1:20 16379:16379" s="109" customFormat="1" ht="27.75" customHeight="1" x14ac:dyDescent="0.25">
      <c r="B2" s="138"/>
      <c r="C2" s="138"/>
      <c r="D2" s="138"/>
      <c r="E2" s="138"/>
      <c r="F2" s="138"/>
      <c r="G2" s="138"/>
      <c r="H2" s="136" t="s">
        <v>82</v>
      </c>
      <c r="I2" s="134">
        <v>1</v>
      </c>
    </row>
    <row r="3" spans="1:20 16379:16379" s="109" customFormat="1" ht="27.75" customHeight="1" x14ac:dyDescent="0.25">
      <c r="B3" s="138"/>
      <c r="C3" s="138"/>
      <c r="D3" s="138"/>
      <c r="E3" s="138"/>
      <c r="F3" s="138"/>
      <c r="G3" s="138"/>
      <c r="H3" s="136" t="s">
        <v>83</v>
      </c>
      <c r="I3" s="135">
        <v>44573</v>
      </c>
    </row>
    <row r="4" spans="1:20 16379:16379" s="6" customFormat="1" ht="18" customHeight="1" thickBot="1" x14ac:dyDescent="0.3">
      <c r="A4" s="5"/>
      <c r="B4" s="43" t="s">
        <v>34</v>
      </c>
      <c r="C4" s="44"/>
      <c r="D4" s="45"/>
      <c r="E4" s="46"/>
      <c r="F4" s="47" t="s">
        <v>35</v>
      </c>
      <c r="H4" s="145" t="s">
        <v>36</v>
      </c>
      <c r="I4" s="146"/>
      <c r="J4" s="4"/>
      <c r="K4" s="4"/>
      <c r="L4" s="5"/>
      <c r="M4" s="5"/>
      <c r="N4" s="7"/>
      <c r="O4" s="7"/>
      <c r="P4" s="7"/>
      <c r="Q4" s="5"/>
      <c r="R4" s="5"/>
      <c r="S4" s="5"/>
      <c r="T4" s="5"/>
    </row>
    <row r="5" spans="1:20 16379:16379" s="16" customFormat="1" ht="18" customHeight="1" thickBot="1" x14ac:dyDescent="0.3">
      <c r="A5" s="5"/>
      <c r="B5" s="9" t="s">
        <v>37</v>
      </c>
      <c r="C5" s="18" t="s">
        <v>0</v>
      </c>
      <c r="D5" s="10" t="s">
        <v>38</v>
      </c>
      <c r="E5" s="11" t="s">
        <v>0</v>
      </c>
      <c r="F5" s="12" t="s">
        <v>33</v>
      </c>
      <c r="G5" s="13" t="s">
        <v>39</v>
      </c>
      <c r="H5" s="14" t="s">
        <v>40</v>
      </c>
      <c r="I5" s="111" t="s">
        <v>77</v>
      </c>
      <c r="J5" s="4"/>
      <c r="K5" s="4"/>
      <c r="L5" s="15"/>
      <c r="M5" s="7"/>
      <c r="N5" s="7"/>
      <c r="O5" s="5"/>
      <c r="P5" s="5"/>
      <c r="Q5" s="5"/>
      <c r="R5" s="5"/>
      <c r="S5" s="5"/>
      <c r="T5" s="5"/>
    </row>
    <row r="6" spans="1:20 16379:16379" ht="15" customHeight="1" thickBot="1" x14ac:dyDescent="0.3">
      <c r="B6" s="91"/>
      <c r="C6" s="91"/>
      <c r="D6" s="91"/>
      <c r="E6" s="91"/>
      <c r="F6" s="91"/>
      <c r="G6" s="91"/>
      <c r="H6" s="91"/>
      <c r="I6" s="91"/>
    </row>
    <row r="7" spans="1:20 16379:16379" ht="15" customHeight="1" x14ac:dyDescent="0.25">
      <c r="B7" s="92"/>
      <c r="C7" s="93"/>
      <c r="D7" s="93"/>
      <c r="E7" s="93"/>
      <c r="F7" s="93"/>
      <c r="G7" s="93"/>
      <c r="H7" s="93"/>
      <c r="I7" s="122"/>
      <c r="XEY7" s="110"/>
    </row>
    <row r="8" spans="1:20 16379:16379" ht="15" customHeight="1" x14ac:dyDescent="0.25">
      <c r="A8" s="21"/>
      <c r="B8" s="94" t="s">
        <v>20</v>
      </c>
      <c r="C8" s="91"/>
      <c r="D8" s="91"/>
      <c r="E8" s="91"/>
      <c r="F8" s="91"/>
      <c r="G8" s="91"/>
      <c r="H8" s="91"/>
      <c r="I8" s="123"/>
    </row>
    <row r="9" spans="1:20 16379:16379" ht="15" customHeight="1" thickBot="1" x14ac:dyDescent="0.3">
      <c r="A9" s="21"/>
      <c r="B9" s="94"/>
      <c r="C9" s="91"/>
      <c r="D9" s="91"/>
      <c r="E9" s="91"/>
      <c r="F9" s="91"/>
      <c r="G9" s="91"/>
      <c r="H9" s="91"/>
      <c r="I9" s="123"/>
    </row>
    <row r="10" spans="1:20 16379:16379" ht="17.25" customHeight="1" x14ac:dyDescent="0.25">
      <c r="B10" s="112" t="s">
        <v>41</v>
      </c>
      <c r="C10" s="113" t="s">
        <v>42</v>
      </c>
      <c r="D10" s="113" t="s">
        <v>43</v>
      </c>
      <c r="E10" s="113" t="s">
        <v>44</v>
      </c>
      <c r="F10" s="114" t="s">
        <v>45</v>
      </c>
      <c r="G10" s="91"/>
      <c r="H10" s="91"/>
      <c r="I10" s="123"/>
    </row>
    <row r="11" spans="1:20 16379:16379" ht="17.25" customHeight="1" x14ac:dyDescent="0.25">
      <c r="B11" s="23" t="s">
        <v>22</v>
      </c>
      <c r="C11" s="24">
        <v>186000435</v>
      </c>
      <c r="D11" s="25">
        <v>0</v>
      </c>
      <c r="E11" s="31">
        <f>D11-C11</f>
        <v>-186000435</v>
      </c>
      <c r="F11" s="32">
        <f>E11/C11</f>
        <v>-1</v>
      </c>
      <c r="G11" s="90" t="s">
        <v>46</v>
      </c>
      <c r="H11" s="91"/>
      <c r="I11" s="123"/>
    </row>
    <row r="12" spans="1:20 16379:16379" ht="17.25" customHeight="1" x14ac:dyDescent="0.25">
      <c r="B12" s="26" t="s">
        <v>26</v>
      </c>
      <c r="C12" s="19">
        <v>0</v>
      </c>
      <c r="D12" s="20">
        <f>+Licencias!E17</f>
        <v>20000000</v>
      </c>
      <c r="E12" s="19">
        <f>D12-C12</f>
        <v>20000000</v>
      </c>
      <c r="F12" s="27">
        <v>1</v>
      </c>
      <c r="G12" s="90" t="s">
        <v>53</v>
      </c>
      <c r="H12" s="91"/>
      <c r="I12" s="123"/>
    </row>
    <row r="13" spans="1:20 16379:16379" ht="17.25" customHeight="1" thickBot="1" x14ac:dyDescent="0.3">
      <c r="B13" s="28" t="s">
        <v>23</v>
      </c>
      <c r="C13" s="29">
        <f>SUM(C11:C12)</f>
        <v>186000435</v>
      </c>
      <c r="D13" s="29">
        <f>SUM(D11:D12)</f>
        <v>20000000</v>
      </c>
      <c r="E13" s="29">
        <f>SUM(E11:E12)</f>
        <v>-166000435</v>
      </c>
      <c r="F13" s="30">
        <f>E13/D13</f>
        <v>-8.3000217500000009</v>
      </c>
      <c r="G13" s="91"/>
      <c r="H13" s="91"/>
      <c r="I13" s="123"/>
    </row>
    <row r="14" spans="1:20 16379:16379" ht="15" customHeight="1" x14ac:dyDescent="0.25">
      <c r="A14" s="21"/>
      <c r="B14" s="94"/>
      <c r="C14" s="91"/>
      <c r="D14" s="91"/>
      <c r="E14" s="91"/>
      <c r="F14" s="91"/>
      <c r="G14" s="91"/>
      <c r="H14" s="91"/>
      <c r="I14" s="123"/>
    </row>
    <row r="15" spans="1:20 16379:16379" ht="15" customHeight="1" x14ac:dyDescent="0.25">
      <c r="B15" s="95" t="s">
        <v>27</v>
      </c>
      <c r="C15" s="91"/>
      <c r="D15" s="91"/>
      <c r="E15" s="91"/>
      <c r="F15" s="91"/>
      <c r="G15" s="91"/>
      <c r="H15" s="91"/>
      <c r="I15" s="123"/>
    </row>
    <row r="16" spans="1:20 16379:16379" ht="15" customHeight="1" x14ac:dyDescent="0.25">
      <c r="A16" s="21"/>
      <c r="B16" s="94"/>
      <c r="C16" s="91"/>
      <c r="D16" s="91"/>
      <c r="E16" s="91"/>
      <c r="F16" s="91"/>
      <c r="G16" s="91"/>
      <c r="H16" s="91"/>
      <c r="I16" s="123"/>
    </row>
    <row r="17" spans="1:9" ht="32.25" customHeight="1" x14ac:dyDescent="0.25">
      <c r="A17" s="22"/>
      <c r="B17" s="35" t="s">
        <v>46</v>
      </c>
      <c r="C17" s="147" t="s">
        <v>47</v>
      </c>
      <c r="D17" s="147"/>
      <c r="E17" s="147"/>
      <c r="F17" s="147"/>
      <c r="G17" s="147"/>
      <c r="H17" s="147"/>
      <c r="I17" s="123"/>
    </row>
    <row r="18" spans="1:9" ht="11.25" customHeight="1" thickBot="1" x14ac:dyDescent="0.3">
      <c r="A18" s="22"/>
      <c r="B18" s="35"/>
      <c r="C18" s="107"/>
      <c r="D18" s="107"/>
      <c r="E18" s="107"/>
      <c r="F18" s="107"/>
      <c r="G18" s="107"/>
      <c r="H18" s="107"/>
      <c r="I18" s="123"/>
    </row>
    <row r="19" spans="1:9" ht="15" customHeight="1" x14ac:dyDescent="0.25">
      <c r="A19" s="22"/>
      <c r="B19" s="115" t="s">
        <v>50</v>
      </c>
      <c r="C19" s="116"/>
      <c r="D19" s="116"/>
      <c r="E19" s="96">
        <v>23186789</v>
      </c>
      <c r="F19" s="107"/>
      <c r="G19" s="108"/>
      <c r="H19" s="91"/>
      <c r="I19" s="123"/>
    </row>
    <row r="20" spans="1:9" ht="15" customHeight="1" x14ac:dyDescent="0.25">
      <c r="A20" s="21"/>
      <c r="B20" s="142" t="s">
        <v>51</v>
      </c>
      <c r="C20" s="143"/>
      <c r="D20" s="144"/>
      <c r="E20" s="97">
        <f>E19*20%</f>
        <v>4637357.8</v>
      </c>
      <c r="F20" s="107"/>
      <c r="G20" s="108"/>
      <c r="H20" s="91"/>
      <c r="I20" s="123"/>
    </row>
    <row r="21" spans="1:9" ht="15" customHeight="1" x14ac:dyDescent="0.25">
      <c r="A21" s="22"/>
      <c r="B21" s="142" t="s">
        <v>49</v>
      </c>
      <c r="C21" s="143"/>
      <c r="D21" s="144"/>
      <c r="E21" s="97">
        <f>E22-E20</f>
        <v>181363077.19999999</v>
      </c>
      <c r="F21" s="98">
        <f>E21/E22</f>
        <v>0.9750680271258505</v>
      </c>
      <c r="G21" s="108"/>
      <c r="H21" s="99"/>
      <c r="I21" s="123"/>
    </row>
    <row r="22" spans="1:9" ht="15" customHeight="1" thickBot="1" x14ac:dyDescent="0.3">
      <c r="A22" s="21"/>
      <c r="B22" s="148" t="s">
        <v>52</v>
      </c>
      <c r="C22" s="149"/>
      <c r="D22" s="150"/>
      <c r="E22" s="100">
        <f>-E11</f>
        <v>186000435</v>
      </c>
      <c r="F22" s="107"/>
      <c r="G22" s="108"/>
      <c r="H22" s="91"/>
      <c r="I22" s="123"/>
    </row>
    <row r="23" spans="1:9" ht="15" customHeight="1" x14ac:dyDescent="0.25">
      <c r="A23" s="21"/>
      <c r="B23" s="94"/>
      <c r="C23" s="91"/>
      <c r="D23" s="91"/>
      <c r="E23" s="101"/>
      <c r="F23" s="91"/>
      <c r="G23" s="102"/>
      <c r="H23" s="91"/>
      <c r="I23" s="123"/>
    </row>
    <row r="24" spans="1:9" ht="32.25" customHeight="1" x14ac:dyDescent="0.25">
      <c r="A24" s="22"/>
      <c r="B24" s="35" t="s">
        <v>53</v>
      </c>
      <c r="C24" s="147" t="s">
        <v>76</v>
      </c>
      <c r="D24" s="147"/>
      <c r="E24" s="147"/>
      <c r="F24" s="147"/>
      <c r="G24" s="147"/>
      <c r="H24" s="147"/>
      <c r="I24" s="123"/>
    </row>
    <row r="25" spans="1:9" ht="11.25" customHeight="1" thickBot="1" x14ac:dyDescent="0.3">
      <c r="A25" s="22"/>
      <c r="B25" s="35"/>
      <c r="C25" s="107"/>
      <c r="D25" s="107"/>
      <c r="E25" s="107"/>
      <c r="F25" s="107"/>
      <c r="G25" s="107"/>
      <c r="H25" s="107"/>
      <c r="I25" s="123"/>
    </row>
    <row r="26" spans="1:9" ht="15" customHeight="1" x14ac:dyDescent="0.25">
      <c r="A26" s="22"/>
      <c r="B26" s="139" t="s">
        <v>28</v>
      </c>
      <c r="C26" s="140"/>
      <c r="D26" s="141"/>
      <c r="E26" s="96">
        <v>3000000</v>
      </c>
      <c r="F26" s="107"/>
      <c r="G26" s="108"/>
      <c r="H26" s="91"/>
      <c r="I26" s="123"/>
    </row>
    <row r="27" spans="1:9" ht="15" customHeight="1" x14ac:dyDescent="0.25">
      <c r="A27" s="21"/>
      <c r="B27" s="142" t="s">
        <v>75</v>
      </c>
      <c r="C27" s="143"/>
      <c r="D27" s="144"/>
      <c r="E27" s="106" t="s">
        <v>29</v>
      </c>
      <c r="F27" s="107"/>
      <c r="G27" s="108"/>
      <c r="H27" s="91"/>
      <c r="I27" s="123"/>
    </row>
    <row r="28" spans="1:9" ht="15" customHeight="1" x14ac:dyDescent="0.25">
      <c r="A28" s="22"/>
      <c r="B28" s="117" t="s">
        <v>30</v>
      </c>
      <c r="C28" s="118"/>
      <c r="D28" s="118"/>
      <c r="E28" s="106" t="s">
        <v>54</v>
      </c>
      <c r="F28" s="107"/>
      <c r="G28" s="103"/>
      <c r="H28" s="99"/>
      <c r="I28" s="123"/>
    </row>
    <row r="29" spans="1:9" ht="15" customHeight="1" x14ac:dyDescent="0.25">
      <c r="A29" s="21"/>
      <c r="B29" s="117" t="s">
        <v>31</v>
      </c>
      <c r="C29" s="118"/>
      <c r="D29" s="118"/>
      <c r="E29" s="97">
        <v>20000000</v>
      </c>
      <c r="F29" s="107"/>
      <c r="G29" s="108"/>
      <c r="H29" s="91"/>
      <c r="I29" s="123"/>
    </row>
    <row r="30" spans="1:9" ht="16.5" customHeight="1" thickBot="1" x14ac:dyDescent="0.3">
      <c r="A30" s="21"/>
      <c r="B30" s="119" t="s">
        <v>32</v>
      </c>
      <c r="C30" s="120"/>
      <c r="D30" s="120"/>
      <c r="E30" s="100">
        <v>10000000</v>
      </c>
      <c r="F30" s="107"/>
      <c r="G30" s="102"/>
      <c r="H30" s="91"/>
      <c r="I30" s="123"/>
    </row>
    <row r="31" spans="1:9" ht="15" customHeight="1" x14ac:dyDescent="0.25">
      <c r="A31" s="21"/>
      <c r="B31" s="94"/>
      <c r="C31" s="91"/>
      <c r="D31" s="91"/>
      <c r="E31" s="91"/>
      <c r="F31" s="107"/>
      <c r="G31" s="102"/>
      <c r="H31" s="91"/>
      <c r="I31" s="123"/>
    </row>
    <row r="32" spans="1:9" ht="15" customHeight="1" x14ac:dyDescent="0.25">
      <c r="A32" s="21"/>
      <c r="B32" s="94"/>
      <c r="C32" s="91"/>
      <c r="D32" s="91"/>
      <c r="E32" s="91"/>
      <c r="F32" s="91"/>
      <c r="G32" s="102"/>
      <c r="H32" s="91"/>
      <c r="I32" s="123"/>
    </row>
    <row r="33" spans="2:9" ht="15" customHeight="1" x14ac:dyDescent="0.25">
      <c r="B33" s="104"/>
      <c r="C33" s="105"/>
      <c r="D33" s="105"/>
      <c r="E33" s="105"/>
      <c r="F33" s="105"/>
      <c r="G33" s="105"/>
      <c r="H33" s="108"/>
      <c r="I33" s="123"/>
    </row>
    <row r="34" spans="2:9" ht="15" customHeight="1" thickBot="1" x14ac:dyDescent="0.3">
      <c r="B34" s="36"/>
      <c r="C34" s="37"/>
      <c r="D34" s="37"/>
      <c r="E34" s="37"/>
      <c r="F34" s="37"/>
      <c r="G34" s="37"/>
      <c r="H34" s="38"/>
      <c r="I34" s="39"/>
    </row>
  </sheetData>
  <mergeCells count="9">
    <mergeCell ref="B1:G3"/>
    <mergeCell ref="B26:D26"/>
    <mergeCell ref="B27:D27"/>
    <mergeCell ref="H4:I4"/>
    <mergeCell ref="C17:H17"/>
    <mergeCell ref="C24:H24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4"/>
  <sheetViews>
    <sheetView showGridLines="0" workbookViewId="0">
      <selection activeCell="K3" sqref="K3"/>
    </sheetView>
  </sheetViews>
  <sheetFormatPr baseColWidth="10" defaultColWidth="0" defaultRowHeight="15" x14ac:dyDescent="0.25"/>
  <cols>
    <col min="1" max="1" width="2.7109375" style="17" customWidth="1"/>
    <col min="2" max="2" width="22" customWidth="1"/>
    <col min="3" max="4" width="11.42578125" customWidth="1"/>
    <col min="5" max="5" width="19" customWidth="1"/>
    <col min="6" max="6" width="16.5703125" customWidth="1"/>
    <col min="7" max="9" width="11.42578125" customWidth="1"/>
    <col min="10" max="10" width="17" style="17" customWidth="1"/>
    <col min="11" max="11" width="16.42578125" customWidth="1"/>
    <col min="12" max="12" width="16.42578125" style="17" customWidth="1"/>
    <col min="13" max="23" width="0" hidden="1" customWidth="1"/>
    <col min="24" max="16384" width="11.42578125" hidden="1"/>
  </cols>
  <sheetData>
    <row r="1" spans="1:14" s="4" customFormat="1" ht="27.75" customHeight="1" x14ac:dyDescent="0.25">
      <c r="A1" s="109"/>
      <c r="B1" s="138" t="s">
        <v>22</v>
      </c>
      <c r="C1" s="138"/>
      <c r="D1" s="138"/>
      <c r="E1" s="138"/>
      <c r="F1" s="138"/>
      <c r="G1" s="138"/>
      <c r="H1" s="138"/>
      <c r="I1" s="138"/>
      <c r="J1" s="136" t="s">
        <v>81</v>
      </c>
      <c r="K1" s="134" t="s">
        <v>85</v>
      </c>
      <c r="L1" s="15"/>
    </row>
    <row r="2" spans="1:14" s="4" customFormat="1" ht="27.75" customHeight="1" x14ac:dyDescent="0.25">
      <c r="A2" s="109"/>
      <c r="B2" s="138"/>
      <c r="C2" s="138"/>
      <c r="D2" s="138"/>
      <c r="E2" s="138"/>
      <c r="F2" s="138"/>
      <c r="G2" s="138"/>
      <c r="H2" s="138"/>
      <c r="I2" s="138"/>
      <c r="J2" s="136" t="s">
        <v>82</v>
      </c>
      <c r="K2" s="134">
        <v>1</v>
      </c>
      <c r="L2" s="15"/>
    </row>
    <row r="3" spans="1:14" s="3" customFormat="1" ht="19.5" customHeight="1" x14ac:dyDescent="0.2">
      <c r="A3" s="109"/>
      <c r="B3" s="138"/>
      <c r="C3" s="138"/>
      <c r="D3" s="138"/>
      <c r="E3" s="138"/>
      <c r="F3" s="138"/>
      <c r="G3" s="138"/>
      <c r="H3" s="138"/>
      <c r="I3" s="138"/>
      <c r="J3" s="136" t="s">
        <v>83</v>
      </c>
      <c r="K3" s="135">
        <v>44573</v>
      </c>
      <c r="L3" s="15"/>
    </row>
    <row r="4" spans="1:14" s="3" customFormat="1" ht="22.5" customHeight="1" thickBot="1" x14ac:dyDescent="0.25">
      <c r="A4" s="5"/>
      <c r="B4" s="43" t="s">
        <v>34</v>
      </c>
      <c r="C4" s="44"/>
      <c r="D4" s="45"/>
      <c r="E4" s="46"/>
      <c r="F4" s="47" t="s">
        <v>35</v>
      </c>
      <c r="G4" s="6"/>
      <c r="H4" s="145" t="s">
        <v>36</v>
      </c>
      <c r="I4" s="145"/>
      <c r="J4" s="145"/>
      <c r="K4" s="146"/>
      <c r="L4" s="15"/>
      <c r="M4" s="4"/>
      <c r="N4" s="4"/>
    </row>
    <row r="5" spans="1:14" ht="16.5" thickBot="1" x14ac:dyDescent="0.3">
      <c r="A5" s="5"/>
      <c r="B5" s="9" t="s">
        <v>37</v>
      </c>
      <c r="C5" s="18" t="s">
        <v>0</v>
      </c>
      <c r="D5" s="10" t="s">
        <v>38</v>
      </c>
      <c r="E5" s="11" t="s">
        <v>0</v>
      </c>
      <c r="F5" s="12" t="s">
        <v>33</v>
      </c>
      <c r="G5" s="151" t="s">
        <v>39</v>
      </c>
      <c r="H5" s="151"/>
      <c r="I5" s="152"/>
      <c r="J5" s="14" t="s">
        <v>40</v>
      </c>
      <c r="K5" s="33" t="s">
        <v>78</v>
      </c>
      <c r="L5" s="15"/>
    </row>
    <row r="6" spans="1:14" ht="39" customHeight="1" thickBot="1" x14ac:dyDescent="0.3">
      <c r="A6" s="1"/>
      <c r="B6" s="2"/>
      <c r="C6" s="2"/>
      <c r="D6" s="2"/>
      <c r="E6" s="2"/>
      <c r="F6" s="2"/>
      <c r="G6" s="2"/>
      <c r="H6" s="2"/>
      <c r="I6" s="2"/>
      <c r="K6" s="17"/>
    </row>
    <row r="7" spans="1:14" ht="15" customHeight="1" x14ac:dyDescent="0.25">
      <c r="A7" s="3"/>
      <c r="B7" s="162" t="s">
        <v>55</v>
      </c>
      <c r="C7" s="163"/>
      <c r="D7" s="163"/>
      <c r="E7" s="163"/>
      <c r="F7" s="163"/>
      <c r="G7" s="163"/>
      <c r="H7" s="163"/>
      <c r="I7" s="163"/>
      <c r="J7" s="163"/>
      <c r="K7" s="164"/>
      <c r="L7" s="3"/>
    </row>
    <row r="8" spans="1:14" ht="18.75" customHeight="1" x14ac:dyDescent="0.25">
      <c r="B8" s="49"/>
      <c r="C8" s="17"/>
      <c r="D8" s="17"/>
      <c r="E8" s="17"/>
      <c r="F8" s="17"/>
      <c r="G8" s="17"/>
      <c r="H8" s="17"/>
      <c r="I8" s="17"/>
      <c r="K8" s="34"/>
    </row>
    <row r="9" spans="1:14" ht="15" customHeight="1" x14ac:dyDescent="0.25">
      <c r="A9" s="40"/>
      <c r="B9" s="153" t="s">
        <v>59</v>
      </c>
      <c r="C9" s="157"/>
      <c r="D9" s="157"/>
      <c r="E9" s="157"/>
      <c r="F9" s="157"/>
      <c r="G9" s="157"/>
      <c r="H9" s="157"/>
      <c r="I9" s="157"/>
      <c r="K9" s="34"/>
    </row>
    <row r="10" spans="1:14" ht="15" customHeight="1" x14ac:dyDescent="0.25">
      <c r="B10" s="153" t="s">
        <v>74</v>
      </c>
      <c r="C10" s="157"/>
      <c r="D10" s="157"/>
      <c r="E10" s="157"/>
      <c r="F10" s="157"/>
      <c r="G10" s="157"/>
      <c r="H10" s="157"/>
      <c r="I10" s="157"/>
      <c r="K10" s="34"/>
    </row>
    <row r="11" spans="1:14" x14ac:dyDescent="0.25">
      <c r="A11" s="41"/>
      <c r="B11" s="153"/>
      <c r="C11" s="157"/>
      <c r="D11" s="157"/>
      <c r="E11" s="157"/>
      <c r="F11" s="157"/>
      <c r="G11" s="157"/>
      <c r="H11" s="157"/>
      <c r="I11" s="157"/>
      <c r="K11" s="34"/>
    </row>
    <row r="12" spans="1:14" x14ac:dyDescent="0.25">
      <c r="B12" s="50" t="s">
        <v>56</v>
      </c>
      <c r="C12" s="41"/>
      <c r="D12" s="41"/>
      <c r="E12" s="41"/>
      <c r="F12" s="41"/>
      <c r="G12" s="41"/>
      <c r="H12" s="41"/>
      <c r="I12" s="17"/>
      <c r="K12" s="34"/>
    </row>
    <row r="13" spans="1:14" ht="18.75" customHeight="1" x14ac:dyDescent="0.25">
      <c r="A13" s="41"/>
      <c r="B13" s="153" t="s">
        <v>58</v>
      </c>
      <c r="C13" s="157"/>
      <c r="D13" s="157"/>
      <c r="E13" s="157"/>
      <c r="F13" s="157"/>
      <c r="G13" s="157"/>
      <c r="H13" s="157"/>
      <c r="I13" s="157"/>
      <c r="K13" s="34"/>
    </row>
    <row r="14" spans="1:14" ht="15" customHeight="1" x14ac:dyDescent="0.25">
      <c r="B14" s="153"/>
      <c r="C14" s="157"/>
      <c r="D14" s="157"/>
      <c r="E14" s="157"/>
      <c r="F14" s="157"/>
      <c r="G14" s="157"/>
      <c r="H14" s="157"/>
      <c r="I14" s="157"/>
      <c r="K14" s="34"/>
    </row>
    <row r="15" spans="1:14" ht="15" customHeight="1" x14ac:dyDescent="0.25">
      <c r="B15" s="51"/>
      <c r="C15" s="41"/>
      <c r="D15" s="41"/>
      <c r="E15" s="41"/>
      <c r="F15" s="41"/>
      <c r="G15" s="41"/>
      <c r="H15" s="41"/>
      <c r="I15" s="41"/>
      <c r="K15" s="34"/>
    </row>
    <row r="16" spans="1:14" ht="15" customHeight="1" x14ac:dyDescent="0.25">
      <c r="B16" s="153" t="s">
        <v>57</v>
      </c>
      <c r="C16" s="157"/>
      <c r="D16" s="157"/>
      <c r="E16" s="157"/>
      <c r="F16" s="157"/>
      <c r="G16" s="157"/>
      <c r="H16" s="157"/>
      <c r="I16" s="157"/>
      <c r="K16" s="34"/>
    </row>
    <row r="17" spans="1:12" ht="11.25" customHeight="1" x14ac:dyDescent="0.25">
      <c r="B17" s="158" t="s">
        <v>16</v>
      </c>
      <c r="C17" s="159"/>
      <c r="D17" s="159"/>
      <c r="E17" s="159"/>
      <c r="F17" s="159"/>
      <c r="G17" s="159"/>
      <c r="H17" s="17"/>
      <c r="I17" s="17"/>
      <c r="K17" s="34"/>
    </row>
    <row r="18" spans="1:12" ht="15" customHeight="1" x14ac:dyDescent="0.25">
      <c r="B18" s="160" t="s">
        <v>18</v>
      </c>
      <c r="C18" s="161"/>
      <c r="D18" s="161"/>
      <c r="E18" s="161"/>
      <c r="F18" s="161"/>
      <c r="G18" s="161"/>
      <c r="H18" s="17"/>
      <c r="I18" s="17"/>
      <c r="K18" s="34"/>
    </row>
    <row r="19" spans="1:12" x14ac:dyDescent="0.25">
      <c r="B19" s="165" t="s">
        <v>19</v>
      </c>
      <c r="C19" s="166"/>
      <c r="D19" s="166"/>
      <c r="E19" s="166"/>
      <c r="F19" s="166"/>
      <c r="G19" s="166"/>
      <c r="H19" s="41"/>
      <c r="I19" s="41"/>
      <c r="J19" s="41"/>
      <c r="K19" s="34"/>
    </row>
    <row r="20" spans="1:12" s="3" customFormat="1" ht="22.5" customHeight="1" x14ac:dyDescent="0.25">
      <c r="A20" s="17"/>
      <c r="B20" s="49"/>
      <c r="C20" s="17"/>
      <c r="D20" s="17"/>
      <c r="E20" s="17"/>
      <c r="F20" s="17"/>
      <c r="G20" s="17"/>
      <c r="H20" s="17"/>
      <c r="I20" s="17"/>
      <c r="J20" s="17"/>
      <c r="K20" s="34"/>
      <c r="L20" s="17"/>
    </row>
    <row r="21" spans="1:12" ht="15" customHeight="1" x14ac:dyDescent="0.25">
      <c r="B21" s="156" t="s">
        <v>17</v>
      </c>
      <c r="C21" s="156"/>
      <c r="D21" s="156"/>
      <c r="E21" s="156"/>
      <c r="F21" s="156"/>
      <c r="G21" s="156"/>
      <c r="H21" s="156"/>
      <c r="I21" s="156"/>
      <c r="K21" s="34"/>
    </row>
    <row r="22" spans="1:12" ht="37.5" customHeight="1" x14ac:dyDescent="0.25">
      <c r="B22" s="49"/>
      <c r="C22" s="17"/>
      <c r="D22" s="17"/>
      <c r="E22" s="17"/>
      <c r="F22" s="17"/>
      <c r="G22" s="17"/>
      <c r="H22" s="17"/>
      <c r="I22" s="17"/>
      <c r="K22" s="34"/>
    </row>
    <row r="23" spans="1:12" x14ac:dyDescent="0.25">
      <c r="A23" s="3"/>
      <c r="B23" s="155" t="s">
        <v>60</v>
      </c>
      <c r="C23" s="155"/>
      <c r="D23" s="155"/>
      <c r="E23" s="155"/>
      <c r="F23" s="155"/>
      <c r="G23" s="155"/>
      <c r="H23" s="155"/>
      <c r="I23" s="155"/>
      <c r="J23" s="155"/>
      <c r="K23" s="155"/>
      <c r="L23" s="3"/>
    </row>
    <row r="24" spans="1:12" x14ac:dyDescent="0.25">
      <c r="B24" s="49"/>
      <c r="C24" s="17"/>
      <c r="D24" s="17"/>
      <c r="E24" s="17"/>
      <c r="F24" s="17"/>
      <c r="G24" s="17"/>
      <c r="H24" s="17"/>
      <c r="I24" s="17"/>
      <c r="K24" s="34"/>
    </row>
    <row r="25" spans="1:12" ht="15" customHeight="1" x14ac:dyDescent="0.25">
      <c r="B25" s="153" t="s">
        <v>61</v>
      </c>
      <c r="C25" s="153"/>
      <c r="D25" s="153"/>
      <c r="E25" s="153"/>
      <c r="F25" s="153"/>
      <c r="G25" s="153"/>
      <c r="H25" s="153"/>
      <c r="I25" s="153"/>
      <c r="J25" s="153"/>
      <c r="K25" s="154"/>
    </row>
    <row r="26" spans="1:12" x14ac:dyDescent="0.25">
      <c r="B26" s="49"/>
      <c r="C26" s="17"/>
      <c r="D26" s="17"/>
      <c r="E26" s="17"/>
      <c r="F26" s="17"/>
      <c r="G26" s="17"/>
      <c r="H26" s="17"/>
      <c r="I26" s="17"/>
      <c r="K26" s="34"/>
    </row>
    <row r="27" spans="1:12" x14ac:dyDescent="0.25">
      <c r="B27" s="49"/>
      <c r="C27" s="17"/>
      <c r="D27" s="17"/>
      <c r="E27" s="17"/>
      <c r="F27" s="17"/>
      <c r="G27" s="17"/>
      <c r="H27" s="17"/>
      <c r="I27" s="17"/>
      <c r="K27" s="34"/>
    </row>
    <row r="28" spans="1:12" x14ac:dyDescent="0.25">
      <c r="B28" s="49"/>
      <c r="C28" s="17"/>
      <c r="D28" s="17"/>
      <c r="E28" s="17"/>
      <c r="F28" s="17"/>
      <c r="G28" s="17"/>
      <c r="H28" s="17"/>
      <c r="I28" s="17"/>
      <c r="K28" s="34"/>
    </row>
    <row r="29" spans="1:12" x14ac:dyDescent="0.25">
      <c r="B29" s="49"/>
      <c r="C29" s="17"/>
      <c r="D29" s="17"/>
      <c r="E29" s="17"/>
      <c r="F29" s="17"/>
      <c r="G29" s="17"/>
      <c r="H29" s="17"/>
      <c r="I29" s="17"/>
      <c r="K29" s="34"/>
    </row>
    <row r="30" spans="1:12" x14ac:dyDescent="0.25">
      <c r="B30" s="49"/>
      <c r="C30" s="17"/>
      <c r="D30" s="17"/>
      <c r="E30" s="17"/>
      <c r="F30" s="17"/>
      <c r="G30" s="17"/>
      <c r="H30" s="17"/>
      <c r="I30" s="17"/>
      <c r="K30" s="34"/>
    </row>
    <row r="31" spans="1:12" x14ac:dyDescent="0.25">
      <c r="B31" s="49"/>
      <c r="C31" s="17"/>
      <c r="D31" s="17"/>
      <c r="E31" s="17"/>
      <c r="F31" s="17"/>
      <c r="G31" s="17"/>
      <c r="H31" s="17"/>
      <c r="I31" s="17"/>
      <c r="K31" s="34"/>
    </row>
    <row r="32" spans="1:12" x14ac:dyDescent="0.25">
      <c r="B32" s="49"/>
      <c r="C32" s="17"/>
      <c r="D32" s="17"/>
      <c r="E32" s="17"/>
      <c r="F32" s="17"/>
      <c r="G32" s="17"/>
      <c r="H32" s="17"/>
      <c r="I32" s="17"/>
      <c r="K32" s="34"/>
    </row>
    <row r="33" spans="2:11" x14ac:dyDescent="0.25">
      <c r="B33" s="49"/>
      <c r="C33" s="17"/>
      <c r="D33" s="17"/>
      <c r="E33" s="17"/>
      <c r="F33" s="17"/>
      <c r="G33" s="17"/>
      <c r="H33" s="17"/>
      <c r="I33" s="17"/>
      <c r="K33" s="34"/>
    </row>
    <row r="34" spans="2:11" x14ac:dyDescent="0.25">
      <c r="B34" s="49"/>
      <c r="C34" s="17"/>
      <c r="D34" s="17"/>
      <c r="E34" s="17"/>
      <c r="F34" s="17"/>
      <c r="G34" s="17"/>
      <c r="H34" s="17"/>
      <c r="I34" s="17"/>
      <c r="K34" s="34"/>
    </row>
  </sheetData>
  <mergeCells count="14">
    <mergeCell ref="B1:I3"/>
    <mergeCell ref="G5:I5"/>
    <mergeCell ref="H4:K4"/>
    <mergeCell ref="B25:K25"/>
    <mergeCell ref="B23:K23"/>
    <mergeCell ref="B21:I21"/>
    <mergeCell ref="B16:I16"/>
    <mergeCell ref="B17:G17"/>
    <mergeCell ref="B18:G18"/>
    <mergeCell ref="B7:K7"/>
    <mergeCell ref="B9:I9"/>
    <mergeCell ref="B10:I11"/>
    <mergeCell ref="B13:I14"/>
    <mergeCell ref="B19:G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4"/>
  <sheetViews>
    <sheetView showGridLines="0" tabSelected="1" workbookViewId="0">
      <selection activeCell="H12" sqref="H12"/>
    </sheetView>
  </sheetViews>
  <sheetFormatPr baseColWidth="10" defaultColWidth="0" defaultRowHeight="0" customHeight="1" zeroHeight="1" x14ac:dyDescent="0.2"/>
  <cols>
    <col min="1" max="1" width="2.7109375" style="3" customWidth="1"/>
    <col min="2" max="2" width="25.5703125" style="121" customWidth="1"/>
    <col min="3" max="3" width="18.140625" style="121" customWidth="1"/>
    <col min="4" max="4" width="20.7109375" style="121" customWidth="1"/>
    <col min="5" max="5" width="14.42578125" style="121" bestFit="1" customWidth="1"/>
    <col min="6" max="6" width="14.42578125" style="3" bestFit="1" customWidth="1"/>
    <col min="7" max="7" width="12.85546875" style="3" customWidth="1"/>
    <col min="8" max="8" width="23.7109375" style="3" customWidth="1"/>
    <col min="9" max="9" width="30.42578125" style="3" customWidth="1"/>
    <col min="10" max="10" width="14" style="3" customWidth="1"/>
    <col min="11" max="11" width="18.85546875" style="3" customWidth="1"/>
    <col min="12" max="12" width="30.85546875" style="3" customWidth="1"/>
    <col min="13" max="13" width="23.85546875" style="3" customWidth="1"/>
    <col min="14" max="14" width="11.42578125" style="3" customWidth="1"/>
    <col min="15" max="16384" width="11.42578125" style="3" hidden="1"/>
  </cols>
  <sheetData>
    <row r="1" spans="1:21" s="4" customFormat="1" ht="23.25" customHeight="1" x14ac:dyDescent="0.25">
      <c r="A1" s="109"/>
      <c r="B1" s="138" t="s">
        <v>3</v>
      </c>
      <c r="C1" s="138"/>
      <c r="D1" s="138"/>
      <c r="E1" s="138"/>
      <c r="F1" s="138"/>
      <c r="G1" s="138"/>
      <c r="H1" s="138"/>
      <c r="I1" s="138"/>
      <c r="J1" s="138"/>
      <c r="K1" s="138"/>
      <c r="L1" s="136" t="s">
        <v>81</v>
      </c>
      <c r="M1" s="134" t="s">
        <v>86</v>
      </c>
    </row>
    <row r="2" spans="1:21" s="4" customFormat="1" ht="23.25" customHeight="1" x14ac:dyDescent="0.25">
      <c r="A2" s="109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6" t="s">
        <v>82</v>
      </c>
      <c r="M2" s="134">
        <v>1</v>
      </c>
    </row>
    <row r="3" spans="1:21" ht="23.25" customHeight="1" thickBot="1" x14ac:dyDescent="0.25">
      <c r="A3" s="109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7" t="s">
        <v>88</v>
      </c>
      <c r="M3" s="135" t="s">
        <v>87</v>
      </c>
    </row>
    <row r="4" spans="1:21" s="6" customFormat="1" ht="24" customHeight="1" thickBot="1" x14ac:dyDescent="0.3">
      <c r="B4" s="130" t="s">
        <v>34</v>
      </c>
      <c r="C4" s="173" t="s">
        <v>13</v>
      </c>
      <c r="D4" s="173"/>
      <c r="E4" s="173"/>
      <c r="F4" s="131"/>
      <c r="G4" s="131"/>
      <c r="H4" s="131"/>
      <c r="I4" s="131"/>
      <c r="J4" s="132" t="s">
        <v>35</v>
      </c>
      <c r="K4" s="133"/>
      <c r="L4" s="52" t="s">
        <v>36</v>
      </c>
      <c r="M4" s="42"/>
      <c r="N4" s="5"/>
      <c r="O4" s="5"/>
      <c r="P4" s="7"/>
      <c r="Q4" s="8"/>
      <c r="R4" s="8"/>
      <c r="S4" s="5"/>
      <c r="T4" s="5"/>
      <c r="U4" s="5"/>
    </row>
    <row r="5" spans="1:21" s="16" customFormat="1" ht="24" customHeight="1" thickBot="1" x14ac:dyDescent="0.3">
      <c r="B5" s="9" t="s">
        <v>62</v>
      </c>
      <c r="C5" s="174" t="s">
        <v>0</v>
      </c>
      <c r="D5" s="174"/>
      <c r="E5" s="10" t="s">
        <v>38</v>
      </c>
      <c r="F5" s="175" t="s">
        <v>0</v>
      </c>
      <c r="G5" s="175"/>
      <c r="H5" s="175"/>
      <c r="I5" s="175"/>
      <c r="J5" s="14" t="s">
        <v>33</v>
      </c>
      <c r="K5" s="13" t="s">
        <v>39</v>
      </c>
      <c r="L5" s="14" t="s">
        <v>40</v>
      </c>
      <c r="M5" s="33" t="s">
        <v>79</v>
      </c>
      <c r="N5" s="5"/>
      <c r="O5" s="7"/>
      <c r="P5" s="7"/>
      <c r="Q5" s="5"/>
      <c r="R5" s="5"/>
      <c r="S5" s="5"/>
    </row>
    <row r="6" spans="1:21" s="16" customFormat="1" ht="14.25" customHeight="1" thickBot="1" x14ac:dyDescent="0.3">
      <c r="B6" s="53"/>
      <c r="C6" s="53"/>
      <c r="D6" s="53"/>
      <c r="E6" s="53"/>
      <c r="F6" s="53"/>
      <c r="G6" s="53"/>
      <c r="H6" s="53"/>
      <c r="I6" s="53"/>
      <c r="J6" s="54"/>
      <c r="K6" s="55"/>
      <c r="L6" s="55"/>
      <c r="M6" s="4"/>
      <c r="N6" s="5"/>
      <c r="O6" s="7"/>
      <c r="P6" s="7"/>
      <c r="Q6" s="5"/>
      <c r="R6" s="5"/>
      <c r="S6" s="5"/>
    </row>
    <row r="7" spans="1:21" ht="27.75" customHeight="1" x14ac:dyDescent="0.2">
      <c r="B7" s="169" t="s">
        <v>72</v>
      </c>
      <c r="C7" s="170"/>
      <c r="D7" s="170"/>
      <c r="E7" s="170"/>
      <c r="F7" s="170"/>
      <c r="G7" s="170"/>
      <c r="H7" s="170"/>
      <c r="I7" s="170"/>
      <c r="J7" s="170"/>
      <c r="K7" s="170"/>
      <c r="L7" s="71"/>
      <c r="M7" s="72"/>
      <c r="N7" s="5"/>
    </row>
    <row r="8" spans="1:21" ht="8.25" customHeight="1" thickBot="1" x14ac:dyDescent="0.25">
      <c r="B8" s="171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48"/>
    </row>
    <row r="9" spans="1:21" ht="16.5" customHeight="1" thickBot="1" x14ac:dyDescent="0.25">
      <c r="B9" s="177" t="s">
        <v>65</v>
      </c>
      <c r="C9" s="178"/>
      <c r="D9" s="179"/>
      <c r="E9" s="3"/>
      <c r="M9" s="48"/>
    </row>
    <row r="10" spans="1:21" ht="16.5" customHeight="1" x14ac:dyDescent="0.2">
      <c r="B10" s="124" t="s">
        <v>4</v>
      </c>
      <c r="C10" s="125" t="s">
        <v>1</v>
      </c>
      <c r="D10" s="126" t="s">
        <v>2</v>
      </c>
      <c r="E10" s="3"/>
      <c r="M10" s="48"/>
    </row>
    <row r="11" spans="1:21" ht="16.5" customHeight="1" thickBot="1" x14ac:dyDescent="0.25">
      <c r="B11" s="56">
        <v>1635</v>
      </c>
      <c r="C11" s="68" t="s">
        <v>3</v>
      </c>
      <c r="D11" s="69">
        <v>4587901.75</v>
      </c>
      <c r="E11" s="3"/>
      <c r="M11" s="48"/>
    </row>
    <row r="12" spans="1:21" ht="14.25" customHeight="1" x14ac:dyDescent="0.2">
      <c r="B12" s="70"/>
      <c r="C12" s="73"/>
      <c r="D12" s="73"/>
      <c r="E12" s="73"/>
      <c r="F12" s="73"/>
      <c r="G12" s="73"/>
      <c r="H12" s="73"/>
      <c r="I12" s="73"/>
      <c r="J12" s="73"/>
      <c r="K12" s="73"/>
      <c r="M12" s="48"/>
    </row>
    <row r="13" spans="1:21" ht="24" customHeight="1" x14ac:dyDescent="0.2">
      <c r="B13" s="171" t="s">
        <v>66</v>
      </c>
      <c r="C13" s="172"/>
      <c r="D13" s="172"/>
      <c r="E13" s="172"/>
      <c r="F13" s="172"/>
      <c r="G13" s="172"/>
      <c r="H13" s="172"/>
      <c r="I13" s="172"/>
      <c r="J13" s="172"/>
      <c r="K13" s="73"/>
      <c r="M13" s="48"/>
    </row>
    <row r="14" spans="1:21" ht="15" thickBot="1" x14ac:dyDescent="0.25">
      <c r="B14" s="57"/>
      <c r="C14" s="74"/>
      <c r="D14" s="74"/>
      <c r="E14" s="74"/>
      <c r="F14" s="74"/>
      <c r="G14" s="74"/>
      <c r="H14" s="74"/>
      <c r="I14" s="74"/>
      <c r="J14" s="74"/>
      <c r="K14" s="74"/>
      <c r="M14" s="48"/>
    </row>
    <row r="15" spans="1:21" ht="22.5" customHeight="1" thickBot="1" x14ac:dyDescent="0.3">
      <c r="B15" s="180" t="s">
        <v>67</v>
      </c>
      <c r="C15" s="181"/>
      <c r="D15" s="181"/>
      <c r="E15" s="182"/>
      <c r="F15" s="183" t="s">
        <v>63</v>
      </c>
      <c r="G15" s="184"/>
      <c r="H15" s="184"/>
      <c r="I15" s="184"/>
      <c r="J15" s="184"/>
      <c r="K15" s="184"/>
      <c r="L15" s="184"/>
      <c r="M15" s="185"/>
    </row>
    <row r="16" spans="1:21" ht="57" customHeight="1" thickBot="1" x14ac:dyDescent="0.25">
      <c r="B16" s="127" t="s">
        <v>64</v>
      </c>
      <c r="C16" s="128" t="s">
        <v>4</v>
      </c>
      <c r="D16" s="129" t="s">
        <v>21</v>
      </c>
      <c r="E16" s="128" t="s">
        <v>25</v>
      </c>
      <c r="F16" s="60" t="s">
        <v>5</v>
      </c>
      <c r="G16" s="61" t="s">
        <v>6</v>
      </c>
      <c r="H16" s="62" t="s">
        <v>7</v>
      </c>
      <c r="I16" s="58" t="s">
        <v>68</v>
      </c>
      <c r="J16" s="62" t="s">
        <v>8</v>
      </c>
      <c r="K16" s="58" t="s">
        <v>9</v>
      </c>
      <c r="L16" s="63" t="s">
        <v>10</v>
      </c>
      <c r="M16" s="64" t="s">
        <v>11</v>
      </c>
    </row>
    <row r="17" spans="2:13" ht="143.25" customHeight="1" thickBot="1" x14ac:dyDescent="0.25">
      <c r="B17" s="75">
        <v>1</v>
      </c>
      <c r="C17" s="76">
        <v>1635</v>
      </c>
      <c r="D17" s="81" t="s">
        <v>3</v>
      </c>
      <c r="E17" s="77">
        <v>20000000</v>
      </c>
      <c r="F17" s="77">
        <v>30000000</v>
      </c>
      <c r="G17" s="88">
        <f>E17-F17</f>
        <v>-10000000</v>
      </c>
      <c r="H17" s="79" t="s">
        <v>69</v>
      </c>
      <c r="I17" s="78" t="s">
        <v>14</v>
      </c>
      <c r="J17" s="84" t="s">
        <v>73</v>
      </c>
      <c r="K17" s="82" t="s">
        <v>80</v>
      </c>
      <c r="L17" s="83" t="s">
        <v>24</v>
      </c>
      <c r="M17" s="80" t="s">
        <v>15</v>
      </c>
    </row>
    <row r="18" spans="2:13" ht="15.75" thickBot="1" x14ac:dyDescent="0.25">
      <c r="B18" s="59"/>
      <c r="C18" s="3"/>
      <c r="D18" s="85" t="s">
        <v>70</v>
      </c>
      <c r="E18" s="86">
        <f>+E17</f>
        <v>20000000</v>
      </c>
      <c r="F18" s="87">
        <f>+F17</f>
        <v>30000000</v>
      </c>
      <c r="G18" s="89">
        <f>+G17</f>
        <v>-10000000</v>
      </c>
      <c r="M18" s="48"/>
    </row>
    <row r="19" spans="2:13" ht="14.25" x14ac:dyDescent="0.2">
      <c r="B19" s="59"/>
      <c r="C19" s="176"/>
      <c r="D19" s="176"/>
      <c r="E19" s="176"/>
      <c r="F19" s="176"/>
      <c r="M19" s="48"/>
    </row>
    <row r="20" spans="2:13" ht="15" thickBot="1" x14ac:dyDescent="0.25">
      <c r="B20" s="59"/>
      <c r="C20" s="3"/>
      <c r="D20" s="3"/>
      <c r="E20" s="3"/>
      <c r="M20" s="48"/>
    </row>
    <row r="21" spans="2:13" ht="15" x14ac:dyDescent="0.25">
      <c r="B21" s="168" t="s">
        <v>12</v>
      </c>
      <c r="C21" s="168"/>
      <c r="D21" s="168"/>
      <c r="E21" s="168"/>
      <c r="F21" s="168"/>
      <c r="G21" s="168"/>
      <c r="H21" s="168"/>
      <c r="I21" s="168"/>
      <c r="J21" s="168"/>
      <c r="K21" s="168"/>
      <c r="M21" s="48"/>
    </row>
    <row r="22" spans="2:13" ht="14.25" customHeight="1" x14ac:dyDescent="0.2">
      <c r="B22" s="167" t="s">
        <v>71</v>
      </c>
      <c r="C22" s="167"/>
      <c r="D22" s="167"/>
      <c r="E22" s="167"/>
      <c r="F22" s="167"/>
      <c r="G22" s="167"/>
      <c r="H22" s="167"/>
      <c r="I22" s="167"/>
      <c r="J22" s="167"/>
      <c r="K22" s="167"/>
      <c r="M22" s="48"/>
    </row>
    <row r="23" spans="2:13" ht="15" customHeight="1" thickBot="1" x14ac:dyDescent="0.25"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M23" s="48"/>
    </row>
    <row r="24" spans="2:13" ht="14.25" x14ac:dyDescent="0.2">
      <c r="B24" s="59"/>
      <c r="C24" s="3"/>
      <c r="D24" s="3"/>
      <c r="E24" s="3"/>
      <c r="M24" s="48"/>
    </row>
    <row r="25" spans="2:13" ht="15" thickBot="1" x14ac:dyDescent="0.25"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7"/>
    </row>
    <row r="26" spans="2:13" ht="14.25" x14ac:dyDescent="0.2">
      <c r="B26" s="3"/>
      <c r="C26" s="3"/>
      <c r="D26" s="3"/>
      <c r="E26" s="3"/>
    </row>
    <row r="27" spans="2:13" ht="14.25" x14ac:dyDescent="0.2">
      <c r="B27" s="3"/>
      <c r="C27" s="3"/>
      <c r="D27" s="3"/>
      <c r="E27" s="3"/>
    </row>
    <row r="28" spans="2:13" ht="14.25" x14ac:dyDescent="0.2">
      <c r="B28" s="3"/>
      <c r="C28" s="3"/>
      <c r="D28" s="3"/>
      <c r="E28" s="3"/>
    </row>
    <row r="29" spans="2:13" ht="14.25" x14ac:dyDescent="0.2">
      <c r="B29" s="3"/>
      <c r="C29" s="3"/>
      <c r="D29" s="3"/>
      <c r="E29" s="3"/>
    </row>
    <row r="30" spans="2:13" ht="14.25" x14ac:dyDescent="0.2">
      <c r="B30" s="3"/>
      <c r="C30" s="3"/>
      <c r="D30" s="3"/>
      <c r="E30" s="3"/>
    </row>
    <row r="31" spans="2:13" ht="14.25" x14ac:dyDescent="0.2">
      <c r="B31" s="3"/>
      <c r="C31" s="3"/>
      <c r="D31" s="3"/>
      <c r="E31" s="3"/>
    </row>
    <row r="32" spans="2:13" ht="14.25" x14ac:dyDescent="0.2">
      <c r="B32" s="3"/>
      <c r="C32" s="3"/>
      <c r="D32" s="3"/>
      <c r="E32" s="3"/>
    </row>
    <row r="33" s="3" customFormat="1" ht="14.25" x14ac:dyDescent="0.2"/>
    <row r="34" s="3" customFormat="1" ht="14.25" x14ac:dyDescent="0.2"/>
  </sheetData>
  <mergeCells count="13">
    <mergeCell ref="B1:K3"/>
    <mergeCell ref="B22:K23"/>
    <mergeCell ref="B21:K21"/>
    <mergeCell ref="B7:K7"/>
    <mergeCell ref="B8:L8"/>
    <mergeCell ref="C4:E4"/>
    <mergeCell ref="C5:D5"/>
    <mergeCell ref="F5:I5"/>
    <mergeCell ref="C19:F19"/>
    <mergeCell ref="B9:D9"/>
    <mergeCell ref="B13:J13"/>
    <mergeCell ref="B15:E15"/>
    <mergeCell ref="F15:M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Subsumaria</vt:lpstr>
      <vt:lpstr>Derechos fiduciarios</vt:lpstr>
      <vt:lpstr>Licencias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S.I.E. ISO2000</dc:creator>
  <cp:lastModifiedBy>Sie asesorias</cp:lastModifiedBy>
  <dcterms:created xsi:type="dcterms:W3CDTF">2019-12-15T01:22:07Z</dcterms:created>
  <dcterms:modified xsi:type="dcterms:W3CDTF">2023-02-16T21:29:59Z</dcterms:modified>
</cp:coreProperties>
</file>